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ОТВЕТЫ НА ВХОДЯЩИЕ ЗАПРОСЫ\2018-2019-2020-2021-2022-2023\МОЛОКО\Молоко 2024\"/>
    </mc:Choice>
  </mc:AlternateContent>
  <bookViews>
    <workbookView xWindow="0" yWindow="11520" windowWidth="15195" windowHeight="8700" tabRatio="861"/>
  </bookViews>
  <sheets>
    <sheet name="50%" sheetId="12" r:id="rId1"/>
  </sheets>
  <calcPr calcId="162913" iterate="1"/>
</workbook>
</file>

<file path=xl/calcChain.xml><?xml version="1.0" encoding="utf-8"?>
<calcChain xmlns="http://schemas.openxmlformats.org/spreadsheetml/2006/main">
  <c r="E88" i="12" l="1"/>
  <c r="F87" i="12"/>
  <c r="H87" i="12" s="1"/>
  <c r="J87" i="12" s="1"/>
  <c r="F86" i="12"/>
  <c r="H86" i="12" s="1"/>
  <c r="J86" i="12" s="1"/>
  <c r="F85" i="12"/>
  <c r="H85" i="12" s="1"/>
  <c r="J85" i="12" s="1"/>
  <c r="F84" i="12"/>
  <c r="H84" i="12" s="1"/>
  <c r="J84" i="12" s="1"/>
  <c r="F83" i="12"/>
  <c r="H83" i="12" s="1"/>
  <c r="J83" i="12" s="1"/>
  <c r="F82" i="12"/>
  <c r="H82" i="12" s="1"/>
  <c r="J82" i="12" s="1"/>
  <c r="F81" i="12"/>
  <c r="H81" i="12" s="1"/>
  <c r="J81" i="12" s="1"/>
  <c r="F80" i="12"/>
  <c r="H80" i="12" s="1"/>
  <c r="J80" i="12" s="1"/>
  <c r="F79" i="12"/>
  <c r="H79" i="12" s="1"/>
  <c r="J79" i="12" s="1"/>
  <c r="F78" i="12"/>
  <c r="H78" i="12" s="1"/>
  <c r="J78" i="12" s="1"/>
  <c r="F77" i="12"/>
  <c r="H77" i="12" s="1"/>
  <c r="J77" i="12" s="1"/>
  <c r="D77" i="12"/>
  <c r="F76" i="12"/>
  <c r="H76" i="12" s="1"/>
  <c r="J76" i="12" s="1"/>
  <c r="F75" i="12"/>
  <c r="H75" i="12" s="1"/>
  <c r="J75" i="12" s="1"/>
  <c r="F74" i="12"/>
  <c r="H74" i="12" s="1"/>
  <c r="J74" i="12" s="1"/>
  <c r="F73" i="12"/>
  <c r="H73" i="12" s="1"/>
  <c r="J73" i="12" s="1"/>
  <c r="D73" i="12"/>
  <c r="F72" i="12"/>
  <c r="H72" i="12" s="1"/>
  <c r="J72" i="12" s="1"/>
  <c r="D72" i="12"/>
  <c r="F71" i="12"/>
  <c r="H71" i="12" s="1"/>
  <c r="J71" i="12" s="1"/>
  <c r="F70" i="12"/>
  <c r="H70" i="12" s="1"/>
  <c r="J70" i="12" s="1"/>
  <c r="F69" i="12"/>
  <c r="H69" i="12" s="1"/>
  <c r="J69" i="12" s="1"/>
  <c r="D69" i="12"/>
  <c r="F68" i="12"/>
  <c r="H68" i="12" s="1"/>
  <c r="J68" i="12" s="1"/>
  <c r="F67" i="12"/>
  <c r="H67" i="12" s="1"/>
  <c r="J67" i="12" s="1"/>
  <c r="F66" i="12"/>
  <c r="H66" i="12" s="1"/>
  <c r="J66" i="12" s="1"/>
  <c r="D66" i="12"/>
  <c r="F65" i="12"/>
  <c r="H65" i="12" s="1"/>
  <c r="J65" i="12" s="1"/>
  <c r="D65" i="12"/>
  <c r="F64" i="12"/>
  <c r="H64" i="12" s="1"/>
  <c r="J64" i="12" s="1"/>
  <c r="D64" i="12"/>
  <c r="F63" i="12"/>
  <c r="H63" i="12" s="1"/>
  <c r="F62" i="12"/>
  <c r="H62" i="12" s="1"/>
  <c r="J62" i="12" s="1"/>
  <c r="D62" i="12"/>
  <c r="F61" i="12"/>
  <c r="H61" i="12" s="1"/>
  <c r="J61" i="12" s="1"/>
  <c r="F60" i="12"/>
  <c r="H60" i="12" s="1"/>
  <c r="J60" i="12" s="1"/>
  <c r="F59" i="12"/>
  <c r="H59" i="12" s="1"/>
  <c r="J59" i="12" s="1"/>
  <c r="D59" i="12"/>
  <c r="F58" i="12"/>
  <c r="H58" i="12" s="1"/>
  <c r="J58" i="12" s="1"/>
  <c r="D58" i="12"/>
  <c r="F57" i="12"/>
  <c r="H57" i="12" s="1"/>
  <c r="J57" i="12" s="1"/>
  <c r="F56" i="12"/>
  <c r="H56" i="12" s="1"/>
  <c r="J56" i="12" s="1"/>
  <c r="D56" i="12"/>
  <c r="F55" i="12"/>
  <c r="H55" i="12" s="1"/>
  <c r="J55" i="12" s="1"/>
  <c r="F54" i="12"/>
  <c r="H54" i="12" s="1"/>
  <c r="J54" i="12" s="1"/>
  <c r="D54" i="12"/>
  <c r="F53" i="12"/>
  <c r="H53" i="12" s="1"/>
  <c r="J53" i="12" s="1"/>
  <c r="D53" i="12"/>
  <c r="F52" i="12"/>
  <c r="H52" i="12" s="1"/>
  <c r="J52" i="12" s="1"/>
  <c r="F51" i="12"/>
  <c r="H51" i="12" s="1"/>
  <c r="J51" i="12" s="1"/>
  <c r="F50" i="12"/>
  <c r="H50" i="12" s="1"/>
  <c r="J50" i="12" s="1"/>
  <c r="F49" i="12"/>
  <c r="H49" i="12" s="1"/>
  <c r="J49" i="12" s="1"/>
  <c r="F48" i="12"/>
  <c r="H48" i="12" s="1"/>
  <c r="J48" i="12" s="1"/>
  <c r="F47" i="12"/>
  <c r="H47" i="12" s="1"/>
  <c r="J47" i="12" s="1"/>
  <c r="F46" i="12"/>
  <c r="H46" i="12" s="1"/>
  <c r="J46" i="12" s="1"/>
  <c r="F45" i="12"/>
  <c r="H45" i="12" s="1"/>
  <c r="J45" i="12" s="1"/>
  <c r="F44" i="12"/>
  <c r="H44" i="12" s="1"/>
  <c r="J44" i="12" s="1"/>
  <c r="F43" i="12"/>
  <c r="H43" i="12" s="1"/>
  <c r="J43" i="12" s="1"/>
  <c r="F42" i="12"/>
  <c r="H42" i="12" s="1"/>
  <c r="J42" i="12" s="1"/>
  <c r="F41" i="12"/>
  <c r="H41" i="12" s="1"/>
  <c r="J41" i="12" s="1"/>
  <c r="F40" i="12"/>
  <c r="H40" i="12" s="1"/>
  <c r="J40" i="12" s="1"/>
  <c r="F39" i="12"/>
  <c r="H39" i="12" s="1"/>
  <c r="J39" i="12" s="1"/>
  <c r="F38" i="12"/>
  <c r="H38" i="12" s="1"/>
  <c r="J38" i="12" s="1"/>
  <c r="F37" i="12"/>
  <c r="H37" i="12" s="1"/>
  <c r="J37" i="12" s="1"/>
  <c r="D37" i="12"/>
  <c r="F36" i="12"/>
  <c r="H36" i="12" s="1"/>
  <c r="J36" i="12" s="1"/>
  <c r="D36" i="12"/>
  <c r="F35" i="12"/>
  <c r="H35" i="12" s="1"/>
  <c r="J35" i="12" s="1"/>
  <c r="F34" i="12"/>
  <c r="H34" i="12" s="1"/>
  <c r="J34" i="12" s="1"/>
  <c r="F33" i="12"/>
  <c r="H33" i="12" s="1"/>
  <c r="J33" i="12" s="1"/>
  <c r="F32" i="12"/>
  <c r="H32" i="12" s="1"/>
  <c r="J32" i="12" s="1"/>
  <c r="F31" i="12"/>
  <c r="H31" i="12" s="1"/>
  <c r="J31" i="12" s="1"/>
  <c r="F30" i="12"/>
  <c r="H30" i="12" s="1"/>
  <c r="J30" i="12" s="1"/>
  <c r="D30" i="12"/>
  <c r="F29" i="12"/>
  <c r="H29" i="12" s="1"/>
  <c r="J29" i="12" s="1"/>
  <c r="F28" i="12"/>
  <c r="H28" i="12" s="1"/>
  <c r="J28" i="12" s="1"/>
  <c r="F27" i="12"/>
  <c r="H27" i="12" s="1"/>
  <c r="J27" i="12" s="1"/>
  <c r="D27" i="12"/>
  <c r="F26" i="12"/>
  <c r="H26" i="12" s="1"/>
  <c r="J26" i="12" s="1"/>
  <c r="D26" i="12"/>
  <c r="F25" i="12"/>
  <c r="H25" i="12" s="1"/>
  <c r="J25" i="12" s="1"/>
  <c r="F24" i="12"/>
  <c r="H24" i="12" s="1"/>
  <c r="J24" i="12" s="1"/>
  <c r="F23" i="12"/>
  <c r="H23" i="12" s="1"/>
  <c r="J23" i="12" s="1"/>
  <c r="F22" i="12"/>
  <c r="H22" i="12" s="1"/>
  <c r="J22" i="12" s="1"/>
  <c r="F21" i="12"/>
  <c r="H21" i="12" s="1"/>
  <c r="J21" i="12" s="1"/>
  <c r="F20" i="12"/>
  <c r="H20" i="12" s="1"/>
  <c r="J20" i="12" s="1"/>
  <c r="F19" i="12"/>
  <c r="H19" i="12" s="1"/>
  <c r="J19" i="12" s="1"/>
  <c r="D19" i="12"/>
  <c r="F18" i="12"/>
  <c r="H18" i="12" s="1"/>
  <c r="J18" i="12" s="1"/>
  <c r="D18" i="12"/>
  <c r="F17" i="12"/>
  <c r="H17" i="12" s="1"/>
  <c r="J17" i="12" s="1"/>
  <c r="F16" i="12"/>
  <c r="H16" i="12" s="1"/>
  <c r="J16" i="12" s="1"/>
  <c r="F15" i="12"/>
  <c r="H15" i="12" s="1"/>
  <c r="J15" i="12" s="1"/>
  <c r="D15" i="12"/>
  <c r="F14" i="12"/>
  <c r="H14" i="12" s="1"/>
  <c r="D14" i="12"/>
  <c r="F13" i="12"/>
  <c r="H13" i="12" s="1"/>
  <c r="D13" i="12"/>
  <c r="F12" i="12"/>
  <c r="H12" i="12" s="1"/>
  <c r="D12" i="12"/>
  <c r="D82" i="12" s="1"/>
  <c r="F11" i="12"/>
  <c r="H11" i="12" s="1"/>
  <c r="D11" i="12"/>
  <c r="F10" i="12"/>
  <c r="H10" i="12" s="1"/>
  <c r="D10" i="12"/>
  <c r="D8" i="12"/>
  <c r="J88" i="12" l="1"/>
  <c r="G87" i="12"/>
  <c r="I87" i="12" s="1"/>
  <c r="G86" i="12"/>
  <c r="I86" i="12" s="1"/>
  <c r="G85" i="12"/>
  <c r="I85" i="12" s="1"/>
  <c r="G84" i="12"/>
  <c r="I84" i="12" s="1"/>
  <c r="G83" i="12"/>
  <c r="I83" i="12" s="1"/>
  <c r="G82" i="12"/>
  <c r="I82" i="12" s="1"/>
  <c r="G81" i="12"/>
  <c r="I81" i="12" s="1"/>
  <c r="G80" i="12"/>
  <c r="I80" i="12" s="1"/>
  <c r="G79" i="12"/>
  <c r="I79" i="12" s="1"/>
  <c r="G78" i="12"/>
  <c r="I78" i="12" s="1"/>
  <c r="G77" i="12"/>
  <c r="I77" i="12" s="1"/>
  <c r="G76" i="12"/>
  <c r="I76" i="12" s="1"/>
  <c r="G75" i="12"/>
  <c r="I75" i="12" s="1"/>
  <c r="G74" i="12"/>
  <c r="I74" i="12" s="1"/>
  <c r="G73" i="12"/>
  <c r="I73" i="12" s="1"/>
  <c r="G72" i="12"/>
  <c r="I72" i="12" s="1"/>
  <c r="G71" i="12"/>
  <c r="I71" i="12" s="1"/>
  <c r="G70" i="12"/>
  <c r="I70" i="12" s="1"/>
  <c r="G69" i="12"/>
  <c r="I69" i="12" s="1"/>
  <c r="G68" i="12"/>
  <c r="I68" i="12" s="1"/>
  <c r="G67" i="12"/>
  <c r="I67" i="12" s="1"/>
  <c r="G66" i="12"/>
  <c r="I66" i="12" s="1"/>
  <c r="G65" i="12"/>
  <c r="I65" i="12" s="1"/>
  <c r="G64" i="12"/>
  <c r="I64" i="12" s="1"/>
  <c r="G63" i="12"/>
  <c r="G62" i="12"/>
  <c r="I62" i="12" s="1"/>
  <c r="G61" i="12"/>
  <c r="I61" i="12" s="1"/>
  <c r="G60" i="12"/>
  <c r="I60" i="12" s="1"/>
  <c r="G59" i="12"/>
  <c r="I59" i="12" s="1"/>
  <c r="G58" i="12"/>
  <c r="I58" i="12" s="1"/>
  <c r="G57" i="12"/>
  <c r="I57" i="12" s="1"/>
  <c r="G56" i="12"/>
  <c r="I56" i="12" s="1"/>
  <c r="G55" i="12"/>
  <c r="I55" i="12" s="1"/>
  <c r="G54" i="12"/>
  <c r="I54" i="12" s="1"/>
  <c r="G53" i="12"/>
  <c r="I53" i="12" s="1"/>
  <c r="G52" i="12"/>
  <c r="I52" i="12" s="1"/>
  <c r="G51" i="12"/>
  <c r="I51" i="12" s="1"/>
  <c r="G50" i="12"/>
  <c r="I50" i="12" s="1"/>
  <c r="G49" i="12"/>
  <c r="I49" i="12" s="1"/>
  <c r="G48" i="12"/>
  <c r="I48" i="12" s="1"/>
  <c r="G47" i="12"/>
  <c r="I47" i="12" s="1"/>
  <c r="G46" i="12"/>
  <c r="I46" i="12" s="1"/>
  <c r="G45" i="12"/>
  <c r="I45" i="12" s="1"/>
  <c r="G44" i="12"/>
  <c r="I44" i="12" s="1"/>
  <c r="G43" i="12"/>
  <c r="I43" i="12" s="1"/>
  <c r="G42" i="12"/>
  <c r="I42" i="12" s="1"/>
  <c r="G41" i="12"/>
  <c r="I41" i="12" s="1"/>
  <c r="G40" i="12"/>
  <c r="I40" i="12" s="1"/>
  <c r="G39" i="12"/>
  <c r="I39" i="12" s="1"/>
  <c r="G38" i="12"/>
  <c r="I38" i="12" s="1"/>
  <c r="G37" i="12"/>
  <c r="I37" i="12" s="1"/>
  <c r="G36" i="12"/>
  <c r="I36" i="12" s="1"/>
  <c r="G35" i="12"/>
  <c r="I35" i="12" s="1"/>
  <c r="G34" i="12"/>
  <c r="I34" i="12" s="1"/>
  <c r="G33" i="12"/>
  <c r="I33" i="12" s="1"/>
  <c r="G32" i="12"/>
  <c r="I32" i="12" s="1"/>
  <c r="G31" i="12"/>
  <c r="I31" i="12" s="1"/>
  <c r="G30" i="12"/>
  <c r="I30" i="12" s="1"/>
  <c r="G29" i="12"/>
  <c r="I29" i="12" s="1"/>
  <c r="G28" i="12"/>
  <c r="I28" i="12" s="1"/>
  <c r="G27" i="12"/>
  <c r="I27" i="12" s="1"/>
  <c r="G26" i="12"/>
  <c r="I26" i="12" s="1"/>
  <c r="G25" i="12"/>
  <c r="I25" i="12" s="1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G18" i="12"/>
  <c r="I18" i="12" s="1"/>
  <c r="G17" i="12"/>
  <c r="I17" i="12" s="1"/>
  <c r="G16" i="12"/>
  <c r="I16" i="12" s="1"/>
  <c r="G15" i="12"/>
  <c r="I15" i="12" s="1"/>
  <c r="G14" i="12"/>
  <c r="G13" i="12"/>
  <c r="G12" i="12"/>
  <c r="G11" i="12"/>
  <c r="G10" i="12"/>
  <c r="F88" i="12"/>
  <c r="I88" i="12" l="1"/>
  <c r="H88" i="12"/>
  <c r="G88" i="12"/>
</calcChain>
</file>

<file path=xl/sharedStrings.xml><?xml version="1.0" encoding="utf-8"?>
<sst xmlns="http://schemas.openxmlformats.org/spreadsheetml/2006/main" count="98" uniqueCount="90">
  <si>
    <t>Абрамов Виталий Петрович</t>
  </si>
  <si>
    <t>Амиров Хасым Оразович</t>
  </si>
  <si>
    <t>Антонова Ирина Ивановна</t>
  </si>
  <si>
    <t>Балюбаш Ирина Михайловна</t>
  </si>
  <si>
    <t>Балюбаш Любовь Викторовна</t>
  </si>
  <si>
    <t>Балюбаш Надежда Михайловна</t>
  </si>
  <si>
    <t>Бекимова Жанар Жусуповна</t>
  </si>
  <si>
    <t>Воронина Любовь Михайловна</t>
  </si>
  <si>
    <t>Гамбург Людмила Васильевна</t>
  </si>
  <si>
    <t>Гамбург Людмила Николаевна</t>
  </si>
  <si>
    <t>Гисс Елена Александровна</t>
  </si>
  <si>
    <t>Гелеверя Юлия Юрьевна</t>
  </si>
  <si>
    <t>Горбенко Лидия Александровна</t>
  </si>
  <si>
    <t>Гамбург Нина Александровна</t>
  </si>
  <si>
    <t>Дармешкина Елена Ивановна</t>
  </si>
  <si>
    <t>Заболотина Наталья Ивановна</t>
  </si>
  <si>
    <t>Казбекова Кульнар Хаиржановна</t>
  </si>
  <si>
    <t>Камионко Сергей Станиславович</t>
  </si>
  <si>
    <t>Камионко Владимир Михайлович</t>
  </si>
  <si>
    <t>Каштанова Надежда Алексеевна</t>
  </si>
  <si>
    <t>Кистер Эльвира Владимировна</t>
  </si>
  <si>
    <t>Кудайбергенова Сария Агбаевна</t>
  </si>
  <si>
    <t>Лусикова Анастасия Анатольевна</t>
  </si>
  <si>
    <t>Львова Наталья Ивановна</t>
  </si>
  <si>
    <t>Моргунова Ольга Юрьевна</t>
  </si>
  <si>
    <t>Мухин Виктор Алексеевич</t>
  </si>
  <si>
    <t>Мельгаф Ирина Робертовна</t>
  </si>
  <si>
    <t>Нукебаева Гульнара Ирановна</t>
  </si>
  <si>
    <t>Нукебаева Роза Бекбулатовна</t>
  </si>
  <si>
    <t>Прокопенко Елена Ивановна</t>
  </si>
  <si>
    <t>Павленко Наталья Петровна</t>
  </si>
  <si>
    <t>Ребрей Ольга Александровна</t>
  </si>
  <si>
    <t>Смирнова Марина Анатольевна</t>
  </si>
  <si>
    <t>Савина Наталья Владимировна</t>
  </si>
  <si>
    <t>Смагулов Берк Гарифуллаевич</t>
  </si>
  <si>
    <t>Сувига Наталья Ивановна</t>
  </si>
  <si>
    <t>Сувига Людмила Михайловна</t>
  </si>
  <si>
    <t>Ухмылова Оксана Александровна</t>
  </si>
  <si>
    <t>Хусаинова Гульжан Хаиржановна</t>
  </si>
  <si>
    <t>Хусаинова Гульжанар Гарифуллаевна</t>
  </si>
  <si>
    <t>Чащина Инна Юрьевна</t>
  </si>
  <si>
    <t>Чигринов Василий Иванович</t>
  </si>
  <si>
    <t>Яковлева Елена Анатольевна</t>
  </si>
  <si>
    <t>Алесс Галина Павловна</t>
  </si>
  <si>
    <t>Макаренко Натал.</t>
  </si>
  <si>
    <t>Калиев Айтбай Хаиржанович</t>
  </si>
  <si>
    <t>Хорев Александр Николаевич</t>
  </si>
  <si>
    <t>Воронина Ольга Владимировна</t>
  </si>
  <si>
    <t>Маркелова Елена Александровна</t>
  </si>
  <si>
    <t>Гольцова Наталья Яковлевна</t>
  </si>
  <si>
    <t>Демина Елена Алексеевна</t>
  </si>
  <si>
    <t>Каратыш Татьяна Викторовна</t>
  </si>
  <si>
    <t>Казбекова Кульбарам</t>
  </si>
  <si>
    <t>Нукебаев Наурызбай Газизович</t>
  </si>
  <si>
    <t>Смагулова Гульзада Гарифуллаевна</t>
  </si>
  <si>
    <t>Фуртат Елена Викторовна</t>
  </si>
  <si>
    <t>Хашимова Зауреш Жусуповна</t>
  </si>
  <si>
    <t>обл</t>
  </si>
  <si>
    <t>р-н</t>
  </si>
  <si>
    <t>без п/н ра</t>
  </si>
  <si>
    <t>литры</t>
  </si>
  <si>
    <t>общ</t>
  </si>
  <si>
    <t xml:space="preserve">   </t>
  </si>
  <si>
    <t>№ п/п</t>
  </si>
  <si>
    <t>Список получателей субсидии  Ф.И.О.</t>
  </si>
  <si>
    <t>Матюхин С.В.</t>
  </si>
  <si>
    <t>Количество литров</t>
  </si>
  <si>
    <t>Сумма начисленной субсидии</t>
  </si>
  <si>
    <t>Керейбаев Тыныс Айткенович</t>
  </si>
  <si>
    <t xml:space="preserve"> </t>
  </si>
  <si>
    <t>Смагулов Хабиболла Кабжанович</t>
  </si>
  <si>
    <t>Керейбаев Тыныс Айтимович</t>
  </si>
  <si>
    <t>В том числе за счет областных средств</t>
  </si>
  <si>
    <t>В том числе за счет районных средств</t>
  </si>
  <si>
    <t>Филоненко Александр Геннадьевич</t>
  </si>
  <si>
    <t>Аскарова Камарья Сапаровна</t>
  </si>
  <si>
    <t>Демина Раиса Валентиновна</t>
  </si>
  <si>
    <t>Балухтина Наталья Юрьевна</t>
  </si>
  <si>
    <t>Глава сельского поселения</t>
  </si>
  <si>
    <t>А.Е.Бургардт</t>
  </si>
  <si>
    <t>Забродина  Юлия Юрьевна</t>
  </si>
  <si>
    <t>Макаренко Наталья Александровна</t>
  </si>
  <si>
    <t>Титовец Александра Алексеевна</t>
  </si>
  <si>
    <t>Ирикбаева Куралай Темирбаевна</t>
  </si>
  <si>
    <t>Ведомость перечисленной субсидии  на возмещение части затрат по производству молока, гражданам ведущим личное подсобное хозяйство по Баррикадскому сельскому поселениюпо результату отбора от 02.08.2024г.</t>
  </si>
  <si>
    <r>
      <t>В том числе за счет областных средств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50</t>
    </r>
    <r>
      <rPr>
        <b/>
        <sz val="8"/>
        <rFont val="Times New Roman"/>
        <family val="1"/>
        <charset val="204"/>
      </rPr>
      <t>%</t>
    </r>
  </si>
  <si>
    <r>
      <t xml:space="preserve">В том числе за счет районных средств </t>
    </r>
    <r>
      <rPr>
        <b/>
        <sz val="10"/>
        <rFont val="Times New Roman"/>
        <family val="1"/>
        <charset val="204"/>
      </rPr>
      <t>50</t>
    </r>
    <r>
      <rPr>
        <b/>
        <sz val="8"/>
        <rFont val="Times New Roman"/>
        <family val="1"/>
        <charset val="204"/>
      </rPr>
      <t>%</t>
    </r>
  </si>
  <si>
    <t>По результатам отбора приняты заявки  для перечисления субсидии на возмещение части затрат по производству молока, гражданам ведущим личное подсобное хозяйство в количестве 60 штук на 98 724литров реализованного молока на сумму субсидии  348 298,76 (триста сорок восемь тысяч двести девяносто восемь рублей 76 копеек). Все заявки соответствуют требованиям отбора.</t>
  </si>
  <si>
    <t>Итого</t>
  </si>
  <si>
    <t>Гальчина Татьяна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</si>
</sst>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8"/>
      <color indexed="17"/>
      <name val="Arial Cyr"/>
      <charset val="204"/>
    </font>
    <font>
      <sz val="8"/>
      <color rgb="FF002060"/>
      <name val="Times New Roman"/>
      <family val="1"/>
      <charset val="204"/>
    </font>
    <font>
      <sz val="10"/>
      <color rgb="FF002060"/>
      <name val="Arial Cyr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0" fillId="3" borderId="0" xfId="0" applyFill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0" fillId="0" borderId="0" xfId="0" applyFill="1"/>
    <xf numFmtId="0" fontId="5" fillId="0" borderId="0" xfId="0" applyFont="1" applyBorder="1" applyAlignment="1">
      <alignment horizontal="center"/>
    </xf>
    <xf numFmtId="0" fontId="8" fillId="0" borderId="0" xfId="0" applyFont="1" applyAlignment="1"/>
    <xf numFmtId="0" fontId="2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0" borderId="0" xfId="0" applyFont="1"/>
    <xf numFmtId="0" fontId="8" fillId="0" borderId="1" xfId="0" applyFont="1" applyBorder="1"/>
    <xf numFmtId="2" fontId="10" fillId="2" borderId="1" xfId="0" applyNumberFormat="1" applyFont="1" applyFill="1" applyBorder="1"/>
    <xf numFmtId="0" fontId="2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2" fontId="2" fillId="0" borderId="1" xfId="0" applyNumberFormat="1" applyFon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1" xfId="0" applyFont="1" applyFill="1" applyBorder="1"/>
    <xf numFmtId="0" fontId="11" fillId="0" borderId="1" xfId="0" applyFont="1" applyBorder="1" applyAlignment="1">
      <alignment wrapText="1"/>
    </xf>
    <xf numFmtId="0" fontId="12" fillId="0" borderId="1" xfId="0" applyFont="1" applyFill="1" applyBorder="1"/>
    <xf numFmtId="0" fontId="0" fillId="0" borderId="1" xfId="0" applyFont="1" applyFill="1" applyBorder="1"/>
    <xf numFmtId="3" fontId="0" fillId="0" borderId="1" xfId="0" applyNumberFormat="1" applyFont="1" applyFill="1" applyBorder="1"/>
    <xf numFmtId="3" fontId="12" fillId="0" borderId="1" xfId="0" applyNumberFormat="1" applyFont="1" applyFill="1" applyBorder="1"/>
    <xf numFmtId="2" fontId="12" fillId="0" borderId="1" xfId="0" applyNumberFormat="1" applyFont="1" applyFill="1" applyBorder="1"/>
    <xf numFmtId="0" fontId="0" fillId="0" borderId="1" xfId="0" applyFont="1" applyBorder="1"/>
    <xf numFmtId="2" fontId="0" fillId="0" borderId="1" xfId="0" applyNumberFormat="1" applyFont="1" applyFill="1" applyBorder="1"/>
    <xf numFmtId="0" fontId="0" fillId="0" borderId="1" xfId="0" applyFont="1" applyBorder="1" applyAlignment="1">
      <alignment horizontal="left"/>
    </xf>
    <xf numFmtId="164" fontId="0" fillId="0" borderId="1" xfId="1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2" fontId="8" fillId="2" borderId="1" xfId="0" applyNumberFormat="1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13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2" fontId="2" fillId="4" borderId="1" xfId="0" applyNumberFormat="1" applyFon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164" fontId="0" fillId="4" borderId="1" xfId="1" applyNumberFormat="1" applyFont="1" applyFill="1" applyBorder="1" applyAlignment="1">
      <alignment horizontal="left"/>
    </xf>
    <xf numFmtId="164" fontId="0" fillId="4" borderId="1" xfId="0" applyNumberFormat="1" applyFont="1" applyFill="1" applyBorder="1" applyAlignment="1">
      <alignment horizontal="left"/>
    </xf>
    <xf numFmtId="0" fontId="8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89</xdr:row>
      <xdr:rowOff>114300</xdr:rowOff>
    </xdr:from>
    <xdr:to>
      <xdr:col>9</xdr:col>
      <xdr:colOff>0</xdr:colOff>
      <xdr:row>91</xdr:row>
      <xdr:rowOff>57151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" y="14049375"/>
          <a:ext cx="762000" cy="485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6"/>
  <sheetViews>
    <sheetView tabSelected="1" workbookViewId="0">
      <selection activeCell="C1" sqref="C1:J1"/>
    </sheetView>
  </sheetViews>
  <sheetFormatPr defaultRowHeight="12.75" x14ac:dyDescent="0.2"/>
  <cols>
    <col min="2" max="2" width="8.140625" customWidth="1"/>
    <col min="3" max="3" width="27.7109375" customWidth="1"/>
    <col min="4" max="4" width="0.140625" hidden="1" customWidth="1"/>
    <col min="5" max="5" width="9.5703125" hidden="1" customWidth="1"/>
    <col min="6" max="6" width="12.7109375" hidden="1" customWidth="1"/>
    <col min="7" max="7" width="12.85546875" hidden="1" customWidth="1"/>
    <col min="8" max="8" width="11.42578125" hidden="1" customWidth="1"/>
    <col min="9" max="10" width="11.42578125" customWidth="1"/>
  </cols>
  <sheetData>
    <row r="1" spans="2:14" s="10" customFormat="1" ht="52.5" customHeight="1" x14ac:dyDescent="0.2">
      <c r="B1" s="9"/>
      <c r="C1" s="50" t="s">
        <v>84</v>
      </c>
      <c r="D1" s="50"/>
      <c r="E1" s="50"/>
      <c r="F1" s="50"/>
      <c r="G1" s="50"/>
      <c r="H1" s="50"/>
      <c r="I1" s="51"/>
      <c r="J1" s="51"/>
    </row>
    <row r="2" spans="2:14" s="10" customFormat="1" ht="36" customHeight="1" x14ac:dyDescent="0.2">
      <c r="B2" s="11" t="s">
        <v>63</v>
      </c>
      <c r="C2" s="12" t="s">
        <v>64</v>
      </c>
      <c r="D2" s="13"/>
      <c r="E2" s="14" t="s">
        <v>66</v>
      </c>
      <c r="F2" s="15" t="s">
        <v>67</v>
      </c>
      <c r="G2" s="12" t="s">
        <v>72</v>
      </c>
      <c r="H2" s="12" t="s">
        <v>73</v>
      </c>
      <c r="I2" s="12" t="s">
        <v>85</v>
      </c>
      <c r="J2" s="12" t="s">
        <v>86</v>
      </c>
    </row>
    <row r="3" spans="2:14" s="10" customFormat="1" ht="11.25" hidden="1" x14ac:dyDescent="0.2">
      <c r="B3" s="16"/>
      <c r="C3" s="11"/>
      <c r="D3" s="13"/>
      <c r="E3" s="17" t="s">
        <v>60</v>
      </c>
      <c r="F3" s="17" t="s">
        <v>61</v>
      </c>
      <c r="G3" s="11" t="s">
        <v>57</v>
      </c>
      <c r="H3" s="11" t="s">
        <v>58</v>
      </c>
      <c r="I3" s="13"/>
      <c r="J3" s="13"/>
    </row>
    <row r="4" spans="2:14" s="10" customFormat="1" ht="11.25" hidden="1" x14ac:dyDescent="0.2">
      <c r="B4" s="16"/>
      <c r="C4" s="11"/>
      <c r="D4" s="13">
        <v>567</v>
      </c>
      <c r="E4" s="17"/>
      <c r="F4" s="17"/>
      <c r="G4" s="11"/>
      <c r="H4" s="11"/>
      <c r="I4" s="13"/>
      <c r="J4" s="13"/>
    </row>
    <row r="5" spans="2:14" s="10" customFormat="1" ht="11.25" hidden="1" x14ac:dyDescent="0.2">
      <c r="B5" s="16"/>
      <c r="C5" s="11"/>
      <c r="D5" s="13"/>
      <c r="E5" s="17"/>
      <c r="F5" s="17"/>
      <c r="G5" s="11"/>
      <c r="H5" s="11"/>
      <c r="I5" s="13"/>
      <c r="J5" s="13"/>
    </row>
    <row r="6" spans="2:14" s="10" customFormat="1" ht="11.25" hidden="1" x14ac:dyDescent="0.2">
      <c r="B6" s="16"/>
      <c r="C6" s="11"/>
      <c r="D6" s="13"/>
      <c r="E6" s="17"/>
      <c r="F6" s="17"/>
      <c r="G6" s="11"/>
      <c r="H6" s="11"/>
      <c r="I6" s="13"/>
      <c r="J6" s="13"/>
    </row>
    <row r="7" spans="2:14" s="10" customFormat="1" ht="11.25" hidden="1" x14ac:dyDescent="0.2">
      <c r="B7" s="16"/>
      <c r="C7" s="11"/>
      <c r="D7" s="13" t="s">
        <v>59</v>
      </c>
      <c r="E7" s="17"/>
      <c r="F7" s="17"/>
      <c r="G7" s="11"/>
      <c r="H7" s="11"/>
      <c r="I7" s="13"/>
      <c r="J7" s="13"/>
    </row>
    <row r="8" spans="2:14" s="10" customFormat="1" ht="15.75" hidden="1" customHeight="1" x14ac:dyDescent="0.2">
      <c r="B8" s="16"/>
      <c r="C8" s="11"/>
      <c r="D8" s="18">
        <f t="shared" ref="D8" si="0">D79</f>
        <v>0</v>
      </c>
      <c r="E8" s="17"/>
      <c r="F8" s="17"/>
      <c r="G8" s="11"/>
      <c r="H8" s="11"/>
      <c r="I8" s="13"/>
      <c r="J8" s="13"/>
      <c r="M8" s="19"/>
      <c r="N8" s="19"/>
    </row>
    <row r="9" spans="2:14" s="10" customFormat="1" ht="11.25" hidden="1" x14ac:dyDescent="0.2">
      <c r="B9" s="16"/>
      <c r="C9" s="11"/>
      <c r="D9" s="13"/>
      <c r="E9" s="17"/>
      <c r="F9" s="17"/>
      <c r="G9" s="11"/>
      <c r="H9" s="11"/>
      <c r="I9" s="13"/>
      <c r="J9" s="13"/>
      <c r="M9" s="19"/>
      <c r="N9" s="19"/>
    </row>
    <row r="10" spans="2:14" s="10" customFormat="1" ht="11.25" hidden="1" x14ac:dyDescent="0.2">
      <c r="B10" s="20">
        <v>1</v>
      </c>
      <c r="C10" s="21" t="s">
        <v>0</v>
      </c>
      <c r="D10" s="22" t="e">
        <f>#REF!*0.87+0.32</f>
        <v>#REF!</v>
      </c>
      <c r="E10" s="17"/>
      <c r="F10" s="23">
        <f t="shared" ref="F10:F14" si="1">E10*2.6</f>
        <v>0</v>
      </c>
      <c r="G10" s="24">
        <f t="shared" ref="G10:G14" si="2">F10-H10</f>
        <v>0</v>
      </c>
      <c r="H10" s="24">
        <f t="shared" ref="H10:H14" si="3">F10*2/100</f>
        <v>0</v>
      </c>
      <c r="I10" s="40"/>
      <c r="J10" s="40"/>
      <c r="M10" s="19"/>
      <c r="N10" s="19"/>
    </row>
    <row r="11" spans="2:14" s="10" customFormat="1" ht="24.75" hidden="1" customHeight="1" x14ac:dyDescent="0.2">
      <c r="B11" s="20">
        <v>2</v>
      </c>
      <c r="C11" s="21" t="s">
        <v>1</v>
      </c>
      <c r="D11" s="22" t="e">
        <f>#REF!*0.87</f>
        <v>#REF!</v>
      </c>
      <c r="E11" s="17"/>
      <c r="F11" s="23">
        <f t="shared" si="1"/>
        <v>0</v>
      </c>
      <c r="G11" s="24">
        <f t="shared" si="2"/>
        <v>0</v>
      </c>
      <c r="H11" s="24">
        <f t="shared" si="3"/>
        <v>0</v>
      </c>
      <c r="I11" s="40"/>
      <c r="J11" s="40"/>
      <c r="M11" s="19"/>
      <c r="N11" s="19"/>
    </row>
    <row r="12" spans="2:14" s="10" customFormat="1" ht="11.25" hidden="1" x14ac:dyDescent="0.2">
      <c r="B12" s="20"/>
      <c r="C12" s="21" t="s">
        <v>2</v>
      </c>
      <c r="D12" s="22" t="e">
        <f>#REF!*0.87</f>
        <v>#REF!</v>
      </c>
      <c r="E12" s="25"/>
      <c r="F12" s="23">
        <f t="shared" si="1"/>
        <v>0</v>
      </c>
      <c r="G12" s="24">
        <f t="shared" si="2"/>
        <v>0</v>
      </c>
      <c r="H12" s="24">
        <f t="shared" si="3"/>
        <v>0</v>
      </c>
      <c r="I12" s="40"/>
      <c r="J12" s="40"/>
      <c r="M12" s="19"/>
      <c r="N12" s="19"/>
    </row>
    <row r="13" spans="2:14" s="10" customFormat="1" ht="11.25" hidden="1" x14ac:dyDescent="0.2">
      <c r="B13" s="20"/>
      <c r="C13" s="21"/>
      <c r="D13" s="22" t="e">
        <f>#REF!*0.87</f>
        <v>#REF!</v>
      </c>
      <c r="E13" s="25"/>
      <c r="F13" s="23">
        <f t="shared" si="1"/>
        <v>0</v>
      </c>
      <c r="G13" s="24">
        <f t="shared" si="2"/>
        <v>0</v>
      </c>
      <c r="H13" s="24">
        <f t="shared" si="3"/>
        <v>0</v>
      </c>
      <c r="I13" s="40"/>
      <c r="J13" s="40"/>
      <c r="M13" s="19"/>
      <c r="N13" s="19"/>
    </row>
    <row r="14" spans="2:14" s="10" customFormat="1" ht="24.75" hidden="1" customHeight="1" x14ac:dyDescent="0.2">
      <c r="B14" s="20"/>
      <c r="C14" s="21" t="s">
        <v>43</v>
      </c>
      <c r="D14" s="22" t="e">
        <f>#REF!*0.87</f>
        <v>#REF!</v>
      </c>
      <c r="E14" s="25"/>
      <c r="F14" s="23">
        <f t="shared" si="1"/>
        <v>0</v>
      </c>
      <c r="G14" s="24">
        <f t="shared" si="2"/>
        <v>0</v>
      </c>
      <c r="H14" s="24">
        <f t="shared" si="3"/>
        <v>0</v>
      </c>
      <c r="I14" s="40"/>
      <c r="J14" s="40"/>
      <c r="M14" s="19"/>
      <c r="N14" s="19"/>
    </row>
    <row r="15" spans="2:14" s="10" customFormat="1" ht="18.75" customHeight="1" x14ac:dyDescent="0.2">
      <c r="B15" s="43">
        <v>1</v>
      </c>
      <c r="C15" s="21" t="s">
        <v>75</v>
      </c>
      <c r="D15" s="22" t="e">
        <f>#REF!*0.87</f>
        <v>#REF!</v>
      </c>
      <c r="E15" s="27">
        <v>1679</v>
      </c>
      <c r="F15" s="34">
        <f>E15*3.6</f>
        <v>6044.4000000000005</v>
      </c>
      <c r="G15" s="35">
        <f>F15*98/100</f>
        <v>5923.5120000000006</v>
      </c>
      <c r="H15" s="36">
        <f>F15*2/100</f>
        <v>120.88800000000001</v>
      </c>
      <c r="I15" s="41">
        <f t="shared" ref="I15:I62" si="4">G15*50/100</f>
        <v>2961.7560000000003</v>
      </c>
      <c r="J15" s="41">
        <f t="shared" ref="J15:J62" si="5">H15*50/100</f>
        <v>60.444000000000003</v>
      </c>
      <c r="M15" s="19"/>
      <c r="N15" s="19"/>
    </row>
    <row r="16" spans="2:14" s="10" customFormat="1" ht="16.5" customHeight="1" x14ac:dyDescent="0.2">
      <c r="B16" s="43">
        <v>2</v>
      </c>
      <c r="C16" s="21" t="s">
        <v>77</v>
      </c>
      <c r="D16" s="22"/>
      <c r="E16" s="27">
        <v>1232.5</v>
      </c>
      <c r="F16" s="34">
        <f>E16*3.6</f>
        <v>4437</v>
      </c>
      <c r="G16" s="35">
        <f t="shared" ref="G16:G79" si="6">F16*98/100</f>
        <v>4348.26</v>
      </c>
      <c r="H16" s="36">
        <f t="shared" ref="H16:H79" si="7">F16*2/100</f>
        <v>88.74</v>
      </c>
      <c r="I16" s="41">
        <f t="shared" si="4"/>
        <v>2174.13</v>
      </c>
      <c r="J16" s="41">
        <f t="shared" si="5"/>
        <v>44.37</v>
      </c>
      <c r="M16" s="19"/>
      <c r="N16" s="19"/>
    </row>
    <row r="17" spans="2:14" s="10" customFormat="1" ht="14.25" customHeight="1" x14ac:dyDescent="0.2">
      <c r="B17" s="43">
        <v>3</v>
      </c>
      <c r="C17" s="21" t="s">
        <v>3</v>
      </c>
      <c r="D17" s="22"/>
      <c r="E17" s="27">
        <v>980</v>
      </c>
      <c r="F17" s="34">
        <f t="shared" ref="F17:F80" si="8">E17*3.6</f>
        <v>3528</v>
      </c>
      <c r="G17" s="35">
        <f t="shared" si="6"/>
        <v>3457.44</v>
      </c>
      <c r="H17" s="36">
        <f t="shared" si="7"/>
        <v>70.56</v>
      </c>
      <c r="I17" s="41">
        <f t="shared" si="4"/>
        <v>1728.72</v>
      </c>
      <c r="J17" s="41">
        <f t="shared" si="5"/>
        <v>35.28</v>
      </c>
      <c r="M17" s="19"/>
      <c r="N17" s="19"/>
    </row>
    <row r="18" spans="2:14" s="10" customFormat="1" ht="14.25" customHeight="1" x14ac:dyDescent="0.2">
      <c r="B18" s="43">
        <v>4</v>
      </c>
      <c r="C18" s="21" t="s">
        <v>4</v>
      </c>
      <c r="D18" s="22" t="e">
        <f>#REF!*0.87</f>
        <v>#REF!</v>
      </c>
      <c r="E18" s="27">
        <v>2583</v>
      </c>
      <c r="F18" s="34">
        <f t="shared" si="8"/>
        <v>9298.8000000000011</v>
      </c>
      <c r="G18" s="35">
        <f t="shared" si="6"/>
        <v>9112.8240000000005</v>
      </c>
      <c r="H18" s="36">
        <f t="shared" si="7"/>
        <v>185.97600000000003</v>
      </c>
      <c r="I18" s="41">
        <f t="shared" si="4"/>
        <v>4556.4120000000003</v>
      </c>
      <c r="J18" s="41">
        <f t="shared" si="5"/>
        <v>92.988000000000014</v>
      </c>
      <c r="M18" s="19"/>
      <c r="N18" s="19"/>
    </row>
    <row r="19" spans="2:14" s="10" customFormat="1" ht="14.25" customHeight="1" x14ac:dyDescent="0.2">
      <c r="B19" s="43">
        <v>5</v>
      </c>
      <c r="C19" s="26" t="s">
        <v>5</v>
      </c>
      <c r="D19" s="22" t="e">
        <f>#REF!*0.87</f>
        <v>#REF!</v>
      </c>
      <c r="E19" s="28">
        <v>3498</v>
      </c>
      <c r="F19" s="34">
        <f t="shared" si="8"/>
        <v>12592.800000000001</v>
      </c>
      <c r="G19" s="35">
        <f t="shared" si="6"/>
        <v>12340.944000000001</v>
      </c>
      <c r="H19" s="36">
        <f t="shared" si="7"/>
        <v>251.85600000000002</v>
      </c>
      <c r="I19" s="41">
        <f t="shared" si="4"/>
        <v>6170.4720000000007</v>
      </c>
      <c r="J19" s="41">
        <f t="shared" si="5"/>
        <v>125.92800000000001</v>
      </c>
      <c r="M19" s="19"/>
      <c r="N19" s="19"/>
    </row>
    <row r="20" spans="2:14" s="10" customFormat="1" ht="14.25" customHeight="1" x14ac:dyDescent="0.2">
      <c r="B20" s="43">
        <v>6</v>
      </c>
      <c r="C20" s="21" t="s">
        <v>6</v>
      </c>
      <c r="D20" s="22"/>
      <c r="E20" s="27">
        <v>5731</v>
      </c>
      <c r="F20" s="34">
        <f t="shared" si="8"/>
        <v>20631.600000000002</v>
      </c>
      <c r="G20" s="35">
        <f t="shared" si="6"/>
        <v>20218.968000000004</v>
      </c>
      <c r="H20" s="36">
        <f t="shared" si="7"/>
        <v>412.63200000000006</v>
      </c>
      <c r="I20" s="41">
        <f t="shared" si="4"/>
        <v>10109.484000000002</v>
      </c>
      <c r="J20" s="41">
        <f t="shared" si="5"/>
        <v>206.31600000000003</v>
      </c>
      <c r="M20" s="19"/>
      <c r="N20" s="19"/>
    </row>
    <row r="21" spans="2:14" s="10" customFormat="1" ht="13.5" customHeight="1" x14ac:dyDescent="0.2">
      <c r="B21" s="43">
        <v>7</v>
      </c>
      <c r="C21" s="21" t="s">
        <v>7</v>
      </c>
      <c r="D21" s="22"/>
      <c r="E21" s="27">
        <v>2255</v>
      </c>
      <c r="F21" s="34">
        <f t="shared" si="8"/>
        <v>8118</v>
      </c>
      <c r="G21" s="35">
        <f t="shared" si="6"/>
        <v>7955.64</v>
      </c>
      <c r="H21" s="36">
        <f t="shared" si="7"/>
        <v>162.36000000000001</v>
      </c>
      <c r="I21" s="41">
        <f t="shared" si="4"/>
        <v>3977.82</v>
      </c>
      <c r="J21" s="41">
        <f t="shared" si="5"/>
        <v>81.180000000000007</v>
      </c>
      <c r="M21" s="19"/>
      <c r="N21" s="19"/>
    </row>
    <row r="22" spans="2:14" s="10" customFormat="1" ht="14.25" customHeight="1" x14ac:dyDescent="0.2">
      <c r="B22" s="43">
        <v>8</v>
      </c>
      <c r="C22" s="21" t="s">
        <v>47</v>
      </c>
      <c r="D22" s="22"/>
      <c r="E22" s="27">
        <v>2708.5</v>
      </c>
      <c r="F22" s="34">
        <f t="shared" si="8"/>
        <v>9750.6</v>
      </c>
      <c r="G22" s="35">
        <f t="shared" si="6"/>
        <v>9555.5879999999997</v>
      </c>
      <c r="H22" s="36">
        <f t="shared" si="7"/>
        <v>195.012</v>
      </c>
      <c r="I22" s="41">
        <f t="shared" si="4"/>
        <v>4777.7939999999999</v>
      </c>
      <c r="J22" s="41">
        <f t="shared" si="5"/>
        <v>97.506</v>
      </c>
      <c r="M22" s="19"/>
      <c r="N22" s="19"/>
    </row>
    <row r="23" spans="2:14" s="10" customFormat="1" ht="14.25" customHeight="1" x14ac:dyDescent="0.2">
      <c r="B23" s="43">
        <v>9</v>
      </c>
      <c r="C23" s="21" t="s">
        <v>89</v>
      </c>
      <c r="D23" s="22"/>
      <c r="E23" s="27">
        <v>1515.2</v>
      </c>
      <c r="F23" s="34">
        <f t="shared" si="8"/>
        <v>5454.72</v>
      </c>
      <c r="G23" s="35">
        <f t="shared" si="6"/>
        <v>5345.6256000000003</v>
      </c>
      <c r="H23" s="36">
        <f t="shared" si="7"/>
        <v>109.09440000000001</v>
      </c>
      <c r="I23" s="41">
        <f t="shared" si="4"/>
        <v>2672.8128000000002</v>
      </c>
      <c r="J23" s="41">
        <f t="shared" si="5"/>
        <v>54.547200000000004</v>
      </c>
      <c r="M23" s="19"/>
      <c r="N23" s="19"/>
    </row>
    <row r="24" spans="2:14" s="10" customFormat="1" ht="14.25" customHeight="1" x14ac:dyDescent="0.2">
      <c r="B24" s="43">
        <v>10</v>
      </c>
      <c r="C24" s="21" t="s">
        <v>13</v>
      </c>
      <c r="D24" s="22"/>
      <c r="E24" s="27">
        <v>1188</v>
      </c>
      <c r="F24" s="34">
        <f t="shared" si="8"/>
        <v>4276.8</v>
      </c>
      <c r="G24" s="35">
        <f t="shared" si="6"/>
        <v>4191.2640000000001</v>
      </c>
      <c r="H24" s="36">
        <f t="shared" si="7"/>
        <v>85.536000000000001</v>
      </c>
      <c r="I24" s="41">
        <f t="shared" si="4"/>
        <v>2095.6320000000001</v>
      </c>
      <c r="J24" s="41">
        <f t="shared" si="5"/>
        <v>42.768000000000001</v>
      </c>
      <c r="M24" s="19"/>
      <c r="N24" s="19"/>
    </row>
    <row r="25" spans="2:14" s="10" customFormat="1" x14ac:dyDescent="0.2">
      <c r="B25" s="43">
        <v>11</v>
      </c>
      <c r="C25" s="21" t="s">
        <v>8</v>
      </c>
      <c r="D25" s="22"/>
      <c r="E25" s="28">
        <v>950</v>
      </c>
      <c r="F25" s="34">
        <f t="shared" si="8"/>
        <v>3420</v>
      </c>
      <c r="G25" s="35">
        <f t="shared" si="6"/>
        <v>3351.6</v>
      </c>
      <c r="H25" s="36">
        <f t="shared" si="7"/>
        <v>68.400000000000006</v>
      </c>
      <c r="I25" s="41">
        <f t="shared" si="4"/>
        <v>1675.8</v>
      </c>
      <c r="J25" s="41">
        <f t="shared" si="5"/>
        <v>34.200000000000003</v>
      </c>
      <c r="M25" s="19"/>
      <c r="N25" s="19"/>
    </row>
    <row r="26" spans="2:14" s="10" customFormat="1" x14ac:dyDescent="0.2">
      <c r="B26" s="43">
        <v>12</v>
      </c>
      <c r="C26" s="21" t="s">
        <v>9</v>
      </c>
      <c r="D26" s="22" t="e">
        <f>#REF!*0.87</f>
        <v>#REF!</v>
      </c>
      <c r="E26" s="29">
        <v>9913</v>
      </c>
      <c r="F26" s="34">
        <f t="shared" si="8"/>
        <v>35686.800000000003</v>
      </c>
      <c r="G26" s="35">
        <f t="shared" si="6"/>
        <v>34973.064000000006</v>
      </c>
      <c r="H26" s="36">
        <f t="shared" si="7"/>
        <v>713.7360000000001</v>
      </c>
      <c r="I26" s="41">
        <f t="shared" si="4"/>
        <v>17486.532000000003</v>
      </c>
      <c r="J26" s="41">
        <f t="shared" si="5"/>
        <v>356.86800000000005</v>
      </c>
      <c r="M26" s="19"/>
      <c r="N26" s="19"/>
    </row>
    <row r="27" spans="2:14" s="10" customFormat="1" x14ac:dyDescent="0.2">
      <c r="B27" s="43">
        <v>13</v>
      </c>
      <c r="C27" s="21" t="s">
        <v>11</v>
      </c>
      <c r="D27" s="22" t="e">
        <f>#REF!*0.87</f>
        <v>#REF!</v>
      </c>
      <c r="E27" s="30">
        <v>5586</v>
      </c>
      <c r="F27" s="34">
        <f t="shared" si="8"/>
        <v>20109.600000000002</v>
      </c>
      <c r="G27" s="35">
        <f t="shared" si="6"/>
        <v>19707.408000000003</v>
      </c>
      <c r="H27" s="36">
        <f t="shared" si="7"/>
        <v>402.19200000000006</v>
      </c>
      <c r="I27" s="41">
        <f t="shared" si="4"/>
        <v>9853.7040000000015</v>
      </c>
      <c r="J27" s="41">
        <f t="shared" si="5"/>
        <v>201.09600000000003</v>
      </c>
      <c r="M27" s="19"/>
      <c r="N27" s="19"/>
    </row>
    <row r="28" spans="2:14" s="10" customFormat="1" x14ac:dyDescent="0.2">
      <c r="B28" s="43">
        <v>14</v>
      </c>
      <c r="C28" s="21" t="s">
        <v>10</v>
      </c>
      <c r="D28" s="22"/>
      <c r="E28" s="27">
        <v>2001.8</v>
      </c>
      <c r="F28" s="34">
        <f t="shared" si="8"/>
        <v>7206.48</v>
      </c>
      <c r="G28" s="35">
        <f t="shared" si="6"/>
        <v>7062.3503999999994</v>
      </c>
      <c r="H28" s="36">
        <f t="shared" si="7"/>
        <v>144.12959999999998</v>
      </c>
      <c r="I28" s="41">
        <f t="shared" si="4"/>
        <v>3531.1751999999997</v>
      </c>
      <c r="J28" s="41">
        <f t="shared" si="5"/>
        <v>72.064799999999991</v>
      </c>
      <c r="M28" s="19"/>
      <c r="N28" s="19"/>
    </row>
    <row r="29" spans="2:14" s="10" customFormat="1" x14ac:dyDescent="0.2">
      <c r="B29" s="43">
        <v>15</v>
      </c>
      <c r="C29" s="21" t="s">
        <v>49</v>
      </c>
      <c r="D29" s="22"/>
      <c r="E29" s="27">
        <v>1866</v>
      </c>
      <c r="F29" s="34">
        <f t="shared" si="8"/>
        <v>6717.6</v>
      </c>
      <c r="G29" s="35">
        <f t="shared" si="6"/>
        <v>6583.2480000000005</v>
      </c>
      <c r="H29" s="36">
        <f t="shared" si="7"/>
        <v>134.352</v>
      </c>
      <c r="I29" s="41">
        <f t="shared" si="4"/>
        <v>3291.6240000000003</v>
      </c>
      <c r="J29" s="41">
        <f t="shared" si="5"/>
        <v>67.176000000000002</v>
      </c>
      <c r="M29" s="19"/>
      <c r="N29" s="19"/>
    </row>
    <row r="30" spans="2:14" s="10" customFormat="1" ht="18" customHeight="1" x14ac:dyDescent="0.2">
      <c r="B30" s="43">
        <v>16</v>
      </c>
      <c r="C30" s="21" t="s">
        <v>12</v>
      </c>
      <c r="D30" s="22" t="e">
        <f>#REF!*0.87</f>
        <v>#REF!</v>
      </c>
      <c r="E30" s="27">
        <v>494</v>
      </c>
      <c r="F30" s="34">
        <f t="shared" si="8"/>
        <v>1778.4</v>
      </c>
      <c r="G30" s="35">
        <f t="shared" si="6"/>
        <v>1742.8320000000001</v>
      </c>
      <c r="H30" s="36">
        <f t="shared" si="7"/>
        <v>35.568000000000005</v>
      </c>
      <c r="I30" s="41">
        <f t="shared" si="4"/>
        <v>871.41600000000005</v>
      </c>
      <c r="J30" s="41">
        <f t="shared" si="5"/>
        <v>17.784000000000002</v>
      </c>
      <c r="M30" s="19"/>
      <c r="N30" s="19"/>
    </row>
    <row r="31" spans="2:14" s="10" customFormat="1" x14ac:dyDescent="0.2">
      <c r="B31" s="43">
        <v>17</v>
      </c>
      <c r="C31" s="21" t="s">
        <v>14</v>
      </c>
      <c r="D31" s="22"/>
      <c r="E31" s="27">
        <v>2122</v>
      </c>
      <c r="F31" s="34">
        <f t="shared" si="8"/>
        <v>7639.2</v>
      </c>
      <c r="G31" s="35">
        <f t="shared" si="6"/>
        <v>7486.4160000000002</v>
      </c>
      <c r="H31" s="36">
        <f t="shared" si="7"/>
        <v>152.78399999999999</v>
      </c>
      <c r="I31" s="41">
        <f t="shared" si="4"/>
        <v>3743.2080000000001</v>
      </c>
      <c r="J31" s="41">
        <f t="shared" si="5"/>
        <v>76.391999999999996</v>
      </c>
      <c r="M31" s="19"/>
      <c r="N31" s="19"/>
    </row>
    <row r="32" spans="2:14" s="10" customFormat="1" x14ac:dyDescent="0.2">
      <c r="B32" s="43">
        <v>18</v>
      </c>
      <c r="C32" s="21" t="s">
        <v>50</v>
      </c>
      <c r="D32" s="22"/>
      <c r="E32" s="28">
        <v>8339</v>
      </c>
      <c r="F32" s="34">
        <f t="shared" si="8"/>
        <v>30020.400000000001</v>
      </c>
      <c r="G32" s="35">
        <f t="shared" si="6"/>
        <v>29419.992000000002</v>
      </c>
      <c r="H32" s="36">
        <f t="shared" si="7"/>
        <v>600.40800000000002</v>
      </c>
      <c r="I32" s="41">
        <f t="shared" si="4"/>
        <v>14709.996000000001</v>
      </c>
      <c r="J32" s="41">
        <f t="shared" si="5"/>
        <v>300.20400000000001</v>
      </c>
      <c r="M32" s="19"/>
      <c r="N32" s="19"/>
    </row>
    <row r="33" spans="2:14" s="10" customFormat="1" x14ac:dyDescent="0.2">
      <c r="B33" s="43">
        <v>19</v>
      </c>
      <c r="C33" s="21" t="s">
        <v>76</v>
      </c>
      <c r="D33" s="22"/>
      <c r="E33" s="27">
        <v>2324</v>
      </c>
      <c r="F33" s="34">
        <f t="shared" si="8"/>
        <v>8366.4</v>
      </c>
      <c r="G33" s="35">
        <f t="shared" si="6"/>
        <v>8199.0720000000001</v>
      </c>
      <c r="H33" s="36">
        <f t="shared" si="7"/>
        <v>167.328</v>
      </c>
      <c r="I33" s="41">
        <f t="shared" si="4"/>
        <v>4099.5360000000001</v>
      </c>
      <c r="J33" s="41">
        <f t="shared" si="5"/>
        <v>83.664000000000001</v>
      </c>
      <c r="M33" s="19"/>
      <c r="N33" s="19"/>
    </row>
    <row r="34" spans="2:14" s="10" customFormat="1" x14ac:dyDescent="0.2">
      <c r="B34" s="43">
        <v>20</v>
      </c>
      <c r="C34" s="21" t="s">
        <v>15</v>
      </c>
      <c r="D34" s="22"/>
      <c r="E34" s="27">
        <v>3320</v>
      </c>
      <c r="F34" s="34">
        <f t="shared" si="8"/>
        <v>11952</v>
      </c>
      <c r="G34" s="35">
        <f t="shared" si="6"/>
        <v>11712.96</v>
      </c>
      <c r="H34" s="36">
        <f t="shared" si="7"/>
        <v>239.04</v>
      </c>
      <c r="I34" s="41">
        <f t="shared" si="4"/>
        <v>5856.48</v>
      </c>
      <c r="J34" s="41">
        <f t="shared" si="5"/>
        <v>119.52</v>
      </c>
      <c r="M34" s="19"/>
      <c r="N34" s="19"/>
    </row>
    <row r="35" spans="2:14" s="10" customFormat="1" x14ac:dyDescent="0.2">
      <c r="B35" s="43">
        <v>21</v>
      </c>
      <c r="C35" s="21" t="s">
        <v>80</v>
      </c>
      <c r="D35" s="22"/>
      <c r="E35" s="28">
        <v>2817</v>
      </c>
      <c r="F35" s="34">
        <f t="shared" si="8"/>
        <v>10141.200000000001</v>
      </c>
      <c r="G35" s="35">
        <f t="shared" si="6"/>
        <v>9938.3760000000002</v>
      </c>
      <c r="H35" s="36">
        <f t="shared" si="7"/>
        <v>202.82400000000001</v>
      </c>
      <c r="I35" s="41">
        <f t="shared" si="4"/>
        <v>4969.1880000000001</v>
      </c>
      <c r="J35" s="41">
        <f t="shared" si="5"/>
        <v>101.41200000000001</v>
      </c>
      <c r="M35" s="19"/>
      <c r="N35" s="19"/>
    </row>
    <row r="36" spans="2:14" s="10" customFormat="1" x14ac:dyDescent="0.2">
      <c r="B36" s="43">
        <v>22</v>
      </c>
      <c r="C36" s="21" t="s">
        <v>52</v>
      </c>
      <c r="D36" s="22" t="e">
        <f>#REF!*0.87</f>
        <v>#REF!</v>
      </c>
      <c r="E36" s="28">
        <v>1160</v>
      </c>
      <c r="F36" s="34">
        <f t="shared" si="8"/>
        <v>4176</v>
      </c>
      <c r="G36" s="35">
        <f t="shared" si="6"/>
        <v>4092.48</v>
      </c>
      <c r="H36" s="36">
        <f t="shared" si="7"/>
        <v>83.52</v>
      </c>
      <c r="I36" s="41">
        <f t="shared" si="4"/>
        <v>2046.24</v>
      </c>
      <c r="J36" s="41">
        <f t="shared" si="5"/>
        <v>41.76</v>
      </c>
      <c r="M36" s="19"/>
      <c r="N36" s="19"/>
    </row>
    <row r="37" spans="2:14" s="10" customFormat="1" x14ac:dyDescent="0.2">
      <c r="B37" s="43">
        <v>23</v>
      </c>
      <c r="C37" s="21" t="s">
        <v>16</v>
      </c>
      <c r="D37" s="22" t="e">
        <f>#REF!*0.87</f>
        <v>#REF!</v>
      </c>
      <c r="E37" s="27">
        <v>850</v>
      </c>
      <c r="F37" s="34">
        <f t="shared" si="8"/>
        <v>3060</v>
      </c>
      <c r="G37" s="35">
        <f t="shared" si="6"/>
        <v>2998.8</v>
      </c>
      <c r="H37" s="36">
        <f t="shared" si="7"/>
        <v>61.2</v>
      </c>
      <c r="I37" s="41">
        <f t="shared" si="4"/>
        <v>1499.4</v>
      </c>
      <c r="J37" s="41">
        <f t="shared" si="5"/>
        <v>30.6</v>
      </c>
      <c r="M37" s="19"/>
      <c r="N37" s="19"/>
    </row>
    <row r="38" spans="2:14" s="10" customFormat="1" x14ac:dyDescent="0.2">
      <c r="B38" s="43">
        <v>24</v>
      </c>
      <c r="C38" s="21" t="s">
        <v>45</v>
      </c>
      <c r="D38" s="13"/>
      <c r="E38" s="31">
        <v>1664</v>
      </c>
      <c r="F38" s="34">
        <f t="shared" si="8"/>
        <v>5990.4000000000005</v>
      </c>
      <c r="G38" s="35">
        <f t="shared" si="6"/>
        <v>5870.5920000000006</v>
      </c>
      <c r="H38" s="36">
        <f t="shared" si="7"/>
        <v>119.80800000000001</v>
      </c>
      <c r="I38" s="41">
        <f t="shared" si="4"/>
        <v>2935.2960000000003</v>
      </c>
      <c r="J38" s="41">
        <f t="shared" si="5"/>
        <v>59.904000000000003</v>
      </c>
      <c r="M38" s="19"/>
      <c r="N38" s="19"/>
    </row>
    <row r="39" spans="2:14" s="10" customFormat="1" x14ac:dyDescent="0.2">
      <c r="B39" s="43">
        <v>25</v>
      </c>
      <c r="C39" s="21" t="s">
        <v>18</v>
      </c>
      <c r="D39" s="22"/>
      <c r="E39" s="27">
        <v>4047</v>
      </c>
      <c r="F39" s="34">
        <f t="shared" si="8"/>
        <v>14569.2</v>
      </c>
      <c r="G39" s="35">
        <f t="shared" si="6"/>
        <v>14277.816000000001</v>
      </c>
      <c r="H39" s="36">
        <f t="shared" si="7"/>
        <v>291.38400000000001</v>
      </c>
      <c r="I39" s="41">
        <f t="shared" si="4"/>
        <v>7138.9080000000004</v>
      </c>
      <c r="J39" s="41">
        <f t="shared" si="5"/>
        <v>145.69200000000001</v>
      </c>
      <c r="M39" s="19"/>
      <c r="N39" s="19"/>
    </row>
    <row r="40" spans="2:14" s="10" customFormat="1" x14ac:dyDescent="0.2">
      <c r="B40" s="43">
        <v>26</v>
      </c>
      <c r="C40" s="21" t="s">
        <v>17</v>
      </c>
      <c r="D40" s="22"/>
      <c r="E40" s="27">
        <v>1881</v>
      </c>
      <c r="F40" s="34">
        <f t="shared" si="8"/>
        <v>6771.6</v>
      </c>
      <c r="G40" s="35">
        <f t="shared" si="6"/>
        <v>6636.1680000000006</v>
      </c>
      <c r="H40" s="36">
        <f t="shared" si="7"/>
        <v>135.43200000000002</v>
      </c>
      <c r="I40" s="41">
        <f t="shared" si="4"/>
        <v>3318.0840000000003</v>
      </c>
      <c r="J40" s="41">
        <f t="shared" si="5"/>
        <v>67.716000000000008</v>
      </c>
      <c r="M40" s="19"/>
      <c r="N40" s="19"/>
    </row>
    <row r="41" spans="2:14" s="10" customFormat="1" x14ac:dyDescent="0.2">
      <c r="B41" s="43">
        <v>27</v>
      </c>
      <c r="C41" s="21" t="s">
        <v>51</v>
      </c>
      <c r="D41" s="22"/>
      <c r="E41" s="27">
        <v>1243</v>
      </c>
      <c r="F41" s="34">
        <f t="shared" si="8"/>
        <v>4474.8</v>
      </c>
      <c r="G41" s="35">
        <f t="shared" si="6"/>
        <v>4385.3040000000001</v>
      </c>
      <c r="H41" s="36">
        <f t="shared" si="7"/>
        <v>89.496000000000009</v>
      </c>
      <c r="I41" s="41">
        <f t="shared" si="4"/>
        <v>2192.652</v>
      </c>
      <c r="J41" s="41">
        <f t="shared" si="5"/>
        <v>44.748000000000005</v>
      </c>
      <c r="M41" s="19"/>
      <c r="N41" s="19"/>
    </row>
    <row r="42" spans="2:14" s="10" customFormat="1" x14ac:dyDescent="0.2">
      <c r="B42" s="43">
        <v>28</v>
      </c>
      <c r="C42" s="21" t="s">
        <v>19</v>
      </c>
      <c r="D42" s="22"/>
      <c r="E42" s="27">
        <v>1336</v>
      </c>
      <c r="F42" s="34">
        <f t="shared" si="8"/>
        <v>4809.6000000000004</v>
      </c>
      <c r="G42" s="35">
        <f t="shared" si="6"/>
        <v>4713.4080000000004</v>
      </c>
      <c r="H42" s="36">
        <f t="shared" si="7"/>
        <v>96.192000000000007</v>
      </c>
      <c r="I42" s="41">
        <f t="shared" si="4"/>
        <v>2356.7040000000002</v>
      </c>
      <c r="J42" s="41">
        <f t="shared" si="5"/>
        <v>48.096000000000004</v>
      </c>
      <c r="M42" s="19"/>
      <c r="N42" s="19"/>
    </row>
    <row r="43" spans="2:14" s="10" customFormat="1" x14ac:dyDescent="0.2">
      <c r="B43" s="43">
        <v>29</v>
      </c>
      <c r="C43" s="21" t="s">
        <v>71</v>
      </c>
      <c r="D43" s="22"/>
      <c r="E43" s="28">
        <v>940</v>
      </c>
      <c r="F43" s="34">
        <f t="shared" si="8"/>
        <v>3384</v>
      </c>
      <c r="G43" s="35">
        <f t="shared" si="6"/>
        <v>3316.32</v>
      </c>
      <c r="H43" s="36">
        <f t="shared" si="7"/>
        <v>67.680000000000007</v>
      </c>
      <c r="I43" s="41">
        <f t="shared" si="4"/>
        <v>1658.16</v>
      </c>
      <c r="J43" s="41">
        <f t="shared" si="5"/>
        <v>33.840000000000003</v>
      </c>
      <c r="M43" s="19"/>
      <c r="N43" s="19"/>
    </row>
    <row r="44" spans="2:14" s="10" customFormat="1" x14ac:dyDescent="0.2">
      <c r="B44" s="43">
        <v>30</v>
      </c>
      <c r="C44" s="21" t="s">
        <v>20</v>
      </c>
      <c r="D44" s="22"/>
      <c r="E44" s="27">
        <v>711</v>
      </c>
      <c r="F44" s="34">
        <f t="shared" si="8"/>
        <v>2559.6</v>
      </c>
      <c r="G44" s="35">
        <f t="shared" si="6"/>
        <v>2508.4079999999999</v>
      </c>
      <c r="H44" s="36">
        <f t="shared" si="7"/>
        <v>51.192</v>
      </c>
      <c r="I44" s="41">
        <f t="shared" si="4"/>
        <v>1254.204</v>
      </c>
      <c r="J44" s="41">
        <f t="shared" si="5"/>
        <v>25.596</v>
      </c>
      <c r="M44" s="19"/>
      <c r="N44" s="19"/>
    </row>
    <row r="45" spans="2:14" s="10" customFormat="1" x14ac:dyDescent="0.2">
      <c r="B45" s="43">
        <v>31</v>
      </c>
      <c r="C45" s="21" t="s">
        <v>22</v>
      </c>
      <c r="D45" s="22"/>
      <c r="E45" s="27">
        <v>4472</v>
      </c>
      <c r="F45" s="34">
        <f t="shared" si="8"/>
        <v>16099.2</v>
      </c>
      <c r="G45" s="35">
        <f t="shared" si="6"/>
        <v>15777.216</v>
      </c>
      <c r="H45" s="36">
        <f t="shared" si="7"/>
        <v>321.98400000000004</v>
      </c>
      <c r="I45" s="41">
        <f t="shared" si="4"/>
        <v>7888.6080000000002</v>
      </c>
      <c r="J45" s="41">
        <f t="shared" si="5"/>
        <v>160.99200000000002</v>
      </c>
      <c r="M45" s="19"/>
      <c r="N45" s="19"/>
    </row>
    <row r="46" spans="2:14" s="10" customFormat="1" x14ac:dyDescent="0.2">
      <c r="B46" s="43">
        <v>32</v>
      </c>
      <c r="C46" s="21" t="s">
        <v>23</v>
      </c>
      <c r="D46" s="22"/>
      <c r="E46" s="28">
        <v>1476</v>
      </c>
      <c r="F46" s="34">
        <f t="shared" si="8"/>
        <v>5313.6</v>
      </c>
      <c r="G46" s="35">
        <f t="shared" si="6"/>
        <v>5207.3280000000004</v>
      </c>
      <c r="H46" s="36">
        <f t="shared" si="7"/>
        <v>106.27200000000001</v>
      </c>
      <c r="I46" s="41">
        <f t="shared" si="4"/>
        <v>2603.6640000000002</v>
      </c>
      <c r="J46" s="41">
        <f t="shared" si="5"/>
        <v>53.136000000000003</v>
      </c>
      <c r="M46" s="19"/>
      <c r="N46" s="19"/>
    </row>
    <row r="47" spans="2:14" s="10" customFormat="1" x14ac:dyDescent="0.2">
      <c r="B47" s="43">
        <v>33</v>
      </c>
      <c r="C47" s="21" t="s">
        <v>81</v>
      </c>
      <c r="D47" s="22"/>
      <c r="E47" s="28">
        <v>991</v>
      </c>
      <c r="F47" s="34">
        <f t="shared" si="8"/>
        <v>3567.6</v>
      </c>
      <c r="G47" s="35">
        <f t="shared" si="6"/>
        <v>3496.248</v>
      </c>
      <c r="H47" s="36">
        <f t="shared" si="7"/>
        <v>71.352000000000004</v>
      </c>
      <c r="I47" s="41">
        <f t="shared" si="4"/>
        <v>1748.124</v>
      </c>
      <c r="J47" s="41">
        <f t="shared" si="5"/>
        <v>35.676000000000002</v>
      </c>
      <c r="M47" s="19"/>
      <c r="N47" s="19"/>
    </row>
    <row r="48" spans="2:14" s="10" customFormat="1" x14ac:dyDescent="0.2">
      <c r="B48" s="43">
        <v>34</v>
      </c>
      <c r="C48" s="21" t="s">
        <v>48</v>
      </c>
      <c r="D48" s="22"/>
      <c r="E48" s="28">
        <v>4477</v>
      </c>
      <c r="F48" s="34">
        <f t="shared" si="8"/>
        <v>16117.2</v>
      </c>
      <c r="G48" s="35">
        <f t="shared" si="6"/>
        <v>15794.856000000002</v>
      </c>
      <c r="H48" s="36">
        <f t="shared" si="7"/>
        <v>322.34399999999999</v>
      </c>
      <c r="I48" s="41">
        <f t="shared" si="4"/>
        <v>7897.4280000000008</v>
      </c>
      <c r="J48" s="41">
        <f t="shared" si="5"/>
        <v>161.172</v>
      </c>
      <c r="M48" s="19"/>
      <c r="N48" s="19"/>
    </row>
    <row r="49" spans="2:14" s="10" customFormat="1" x14ac:dyDescent="0.2">
      <c r="B49" s="43">
        <v>35</v>
      </c>
      <c r="C49" s="21" t="s">
        <v>26</v>
      </c>
      <c r="D49" s="22"/>
      <c r="E49" s="27">
        <v>1747</v>
      </c>
      <c r="F49" s="34">
        <f t="shared" si="8"/>
        <v>6289.2</v>
      </c>
      <c r="G49" s="35">
        <f t="shared" si="6"/>
        <v>6163.4160000000002</v>
      </c>
      <c r="H49" s="36">
        <f t="shared" si="7"/>
        <v>125.78399999999999</v>
      </c>
      <c r="I49" s="41">
        <f t="shared" si="4"/>
        <v>3081.7080000000001</v>
      </c>
      <c r="J49" s="41">
        <f t="shared" si="5"/>
        <v>62.891999999999996</v>
      </c>
      <c r="M49" s="19"/>
      <c r="N49" s="19"/>
    </row>
    <row r="50" spans="2:14" s="10" customFormat="1" x14ac:dyDescent="0.2">
      <c r="B50" s="43">
        <v>36</v>
      </c>
      <c r="C50" s="21" t="s">
        <v>25</v>
      </c>
      <c r="D50" s="22"/>
      <c r="E50" s="27">
        <v>3250</v>
      </c>
      <c r="F50" s="34">
        <f t="shared" si="8"/>
        <v>11700</v>
      </c>
      <c r="G50" s="35">
        <f t="shared" si="6"/>
        <v>11466</v>
      </c>
      <c r="H50" s="36">
        <f t="shared" si="7"/>
        <v>234</v>
      </c>
      <c r="I50" s="41">
        <f t="shared" si="4"/>
        <v>5733</v>
      </c>
      <c r="J50" s="41">
        <f t="shared" si="5"/>
        <v>117</v>
      </c>
      <c r="M50" s="19"/>
      <c r="N50" s="19"/>
    </row>
    <row r="51" spans="2:14" s="10" customFormat="1" x14ac:dyDescent="0.2">
      <c r="B51" s="43">
        <v>37</v>
      </c>
      <c r="C51" s="21" t="s">
        <v>53</v>
      </c>
      <c r="D51" s="22"/>
      <c r="E51" s="28">
        <v>30274.5</v>
      </c>
      <c r="F51" s="34">
        <f t="shared" si="8"/>
        <v>108988.2</v>
      </c>
      <c r="G51" s="35">
        <f t="shared" si="6"/>
        <v>106808.436</v>
      </c>
      <c r="H51" s="36">
        <f t="shared" si="7"/>
        <v>2179.7640000000001</v>
      </c>
      <c r="I51" s="41">
        <f t="shared" si="4"/>
        <v>53404.218000000001</v>
      </c>
      <c r="J51" s="41">
        <f t="shared" si="5"/>
        <v>1089.8820000000001</v>
      </c>
      <c r="M51" s="19"/>
      <c r="N51" s="19"/>
    </row>
    <row r="52" spans="2:14" s="10" customFormat="1" ht="15.75" customHeight="1" x14ac:dyDescent="0.2">
      <c r="B52" s="43">
        <v>38</v>
      </c>
      <c r="C52" s="21" t="s">
        <v>27</v>
      </c>
      <c r="D52" s="22"/>
      <c r="E52" s="30">
        <v>1721</v>
      </c>
      <c r="F52" s="34">
        <f t="shared" si="8"/>
        <v>6195.6</v>
      </c>
      <c r="G52" s="35">
        <f t="shared" si="6"/>
        <v>6071.6880000000001</v>
      </c>
      <c r="H52" s="36">
        <f t="shared" si="7"/>
        <v>123.91200000000001</v>
      </c>
      <c r="I52" s="41">
        <f t="shared" si="4"/>
        <v>3035.8440000000001</v>
      </c>
      <c r="J52" s="41">
        <f t="shared" si="5"/>
        <v>61.956000000000003</v>
      </c>
      <c r="M52" s="19"/>
      <c r="N52" s="19"/>
    </row>
    <row r="53" spans="2:14" s="10" customFormat="1" ht="16.5" hidden="1" customHeight="1" x14ac:dyDescent="0.2">
      <c r="B53" s="43">
        <v>42</v>
      </c>
      <c r="C53" s="21" t="s">
        <v>21</v>
      </c>
      <c r="D53" s="22" t="e">
        <f>#REF!*0.87</f>
        <v>#REF!</v>
      </c>
      <c r="E53" s="28"/>
      <c r="F53" s="34">
        <f t="shared" si="8"/>
        <v>0</v>
      </c>
      <c r="G53" s="35">
        <f t="shared" si="6"/>
        <v>0</v>
      </c>
      <c r="H53" s="36">
        <f t="shared" si="7"/>
        <v>0</v>
      </c>
      <c r="I53" s="41">
        <f t="shared" si="4"/>
        <v>0</v>
      </c>
      <c r="J53" s="41">
        <f t="shared" si="5"/>
        <v>0</v>
      </c>
      <c r="M53" s="19"/>
      <c r="N53" s="19"/>
    </row>
    <row r="54" spans="2:14" s="10" customFormat="1" hidden="1" x14ac:dyDescent="0.2">
      <c r="B54" s="43">
        <v>43</v>
      </c>
      <c r="C54" s="21" t="s">
        <v>68</v>
      </c>
      <c r="D54" s="22" t="e">
        <f>#REF!*0.87</f>
        <v>#REF!</v>
      </c>
      <c r="E54" s="28"/>
      <c r="F54" s="34">
        <f t="shared" si="8"/>
        <v>0</v>
      </c>
      <c r="G54" s="35">
        <f t="shared" si="6"/>
        <v>0</v>
      </c>
      <c r="H54" s="36">
        <f t="shared" si="7"/>
        <v>0</v>
      </c>
      <c r="I54" s="41">
        <f t="shared" si="4"/>
        <v>0</v>
      </c>
      <c r="J54" s="41">
        <f t="shared" si="5"/>
        <v>0</v>
      </c>
      <c r="M54" s="19"/>
      <c r="N54" s="19"/>
    </row>
    <row r="55" spans="2:14" s="10" customFormat="1" ht="24.75" hidden="1" customHeight="1" x14ac:dyDescent="0.2">
      <c r="B55" s="43">
        <v>1</v>
      </c>
      <c r="C55" s="21" t="s">
        <v>23</v>
      </c>
      <c r="D55" s="22"/>
      <c r="E55" s="28"/>
      <c r="F55" s="34">
        <f t="shared" si="8"/>
        <v>0</v>
      </c>
      <c r="G55" s="35">
        <f t="shared" si="6"/>
        <v>0</v>
      </c>
      <c r="H55" s="36">
        <f t="shared" si="7"/>
        <v>0</v>
      </c>
      <c r="I55" s="41">
        <f t="shared" si="4"/>
        <v>0</v>
      </c>
      <c r="J55" s="41">
        <f t="shared" si="5"/>
        <v>0</v>
      </c>
      <c r="M55" s="19"/>
      <c r="N55" s="19"/>
    </row>
    <row r="56" spans="2:14" s="10" customFormat="1" ht="29.25" hidden="1" customHeight="1" x14ac:dyDescent="0.2">
      <c r="B56" s="43">
        <v>1</v>
      </c>
      <c r="C56" s="21" t="s">
        <v>48</v>
      </c>
      <c r="D56" s="22" t="e">
        <f>#REF!*0.87</f>
        <v>#REF!</v>
      </c>
      <c r="E56" s="28"/>
      <c r="F56" s="34">
        <f t="shared" si="8"/>
        <v>0</v>
      </c>
      <c r="G56" s="35">
        <f t="shared" si="6"/>
        <v>0</v>
      </c>
      <c r="H56" s="36">
        <f t="shared" si="7"/>
        <v>0</v>
      </c>
      <c r="I56" s="41">
        <f t="shared" si="4"/>
        <v>0</v>
      </c>
      <c r="J56" s="41">
        <f t="shared" si="5"/>
        <v>0</v>
      </c>
      <c r="M56" s="19"/>
      <c r="N56" s="19"/>
    </row>
    <row r="57" spans="2:14" s="10" customFormat="1" hidden="1" x14ac:dyDescent="0.2">
      <c r="B57" s="43">
        <v>1</v>
      </c>
      <c r="C57" s="21" t="s">
        <v>65</v>
      </c>
      <c r="D57" s="13"/>
      <c r="E57" s="28"/>
      <c r="F57" s="34">
        <f t="shared" si="8"/>
        <v>0</v>
      </c>
      <c r="G57" s="35">
        <f t="shared" si="6"/>
        <v>0</v>
      </c>
      <c r="H57" s="36">
        <f t="shared" si="7"/>
        <v>0</v>
      </c>
      <c r="I57" s="41">
        <f t="shared" si="4"/>
        <v>0</v>
      </c>
      <c r="J57" s="41">
        <f t="shared" si="5"/>
        <v>0</v>
      </c>
      <c r="M57" s="19"/>
      <c r="N57" s="19"/>
    </row>
    <row r="58" spans="2:14" s="10" customFormat="1" hidden="1" x14ac:dyDescent="0.2">
      <c r="B58" s="43">
        <v>1</v>
      </c>
      <c r="C58" s="21" t="s">
        <v>26</v>
      </c>
      <c r="D58" s="22" t="e">
        <f>#REF!*0.87</f>
        <v>#REF!</v>
      </c>
      <c r="E58" s="28"/>
      <c r="F58" s="34">
        <f t="shared" si="8"/>
        <v>0</v>
      </c>
      <c r="G58" s="35">
        <f t="shared" si="6"/>
        <v>0</v>
      </c>
      <c r="H58" s="36">
        <f t="shared" si="7"/>
        <v>0</v>
      </c>
      <c r="I58" s="41">
        <f t="shared" si="4"/>
        <v>0</v>
      </c>
      <c r="J58" s="41">
        <f t="shared" si="5"/>
        <v>0</v>
      </c>
      <c r="M58" s="19"/>
      <c r="N58" s="19"/>
    </row>
    <row r="59" spans="2:14" s="10" customFormat="1" hidden="1" x14ac:dyDescent="0.2">
      <c r="B59" s="43">
        <v>1</v>
      </c>
      <c r="C59" s="21" t="s">
        <v>44</v>
      </c>
      <c r="D59" s="22" t="e">
        <f>#REF!*0.87</f>
        <v>#REF!</v>
      </c>
      <c r="E59" s="28"/>
      <c r="F59" s="34">
        <f t="shared" si="8"/>
        <v>0</v>
      </c>
      <c r="G59" s="35">
        <f t="shared" si="6"/>
        <v>0</v>
      </c>
      <c r="H59" s="36">
        <f t="shared" si="7"/>
        <v>0</v>
      </c>
      <c r="I59" s="41">
        <f t="shared" si="4"/>
        <v>0</v>
      </c>
      <c r="J59" s="41">
        <f t="shared" si="5"/>
        <v>0</v>
      </c>
      <c r="M59" s="19"/>
      <c r="N59" s="19"/>
    </row>
    <row r="60" spans="2:14" s="10" customFormat="1" hidden="1" x14ac:dyDescent="0.2">
      <c r="B60" s="43">
        <v>1</v>
      </c>
      <c r="C60" s="21" t="s">
        <v>24</v>
      </c>
      <c r="D60" s="22"/>
      <c r="E60" s="28"/>
      <c r="F60" s="34">
        <f t="shared" si="8"/>
        <v>0</v>
      </c>
      <c r="G60" s="35">
        <f t="shared" si="6"/>
        <v>0</v>
      </c>
      <c r="H60" s="36">
        <f t="shared" si="7"/>
        <v>0</v>
      </c>
      <c r="I60" s="41">
        <f t="shared" si="4"/>
        <v>0</v>
      </c>
      <c r="J60" s="41">
        <f t="shared" si="5"/>
        <v>0</v>
      </c>
      <c r="M60" s="19"/>
      <c r="N60" s="19"/>
    </row>
    <row r="61" spans="2:14" s="10" customFormat="1" ht="15" hidden="1" customHeight="1" x14ac:dyDescent="0.2">
      <c r="B61" s="43">
        <v>1</v>
      </c>
      <c r="C61" s="21" t="s">
        <v>28</v>
      </c>
      <c r="D61" s="22"/>
      <c r="E61" s="28"/>
      <c r="F61" s="34">
        <f t="shared" si="8"/>
        <v>0</v>
      </c>
      <c r="G61" s="35">
        <f t="shared" si="6"/>
        <v>0</v>
      </c>
      <c r="H61" s="36">
        <f t="shared" si="7"/>
        <v>0</v>
      </c>
      <c r="I61" s="41">
        <f t="shared" si="4"/>
        <v>0</v>
      </c>
      <c r="J61" s="41">
        <f t="shared" si="5"/>
        <v>0</v>
      </c>
      <c r="M61" s="19"/>
      <c r="N61" s="19"/>
    </row>
    <row r="62" spans="2:14" s="10" customFormat="1" ht="15" hidden="1" customHeight="1" x14ac:dyDescent="0.2">
      <c r="B62" s="43">
        <v>1</v>
      </c>
      <c r="C62" s="21" t="s">
        <v>53</v>
      </c>
      <c r="D62" s="22" t="e">
        <f>#REF!*0.87</f>
        <v>#REF!</v>
      </c>
      <c r="E62" s="28"/>
      <c r="F62" s="34">
        <f t="shared" si="8"/>
        <v>0</v>
      </c>
      <c r="G62" s="35">
        <f t="shared" si="6"/>
        <v>0</v>
      </c>
      <c r="H62" s="36">
        <f t="shared" si="7"/>
        <v>0</v>
      </c>
      <c r="I62" s="41">
        <f t="shared" si="4"/>
        <v>0</v>
      </c>
      <c r="J62" s="41">
        <f t="shared" si="5"/>
        <v>0</v>
      </c>
      <c r="M62" s="19"/>
      <c r="N62" s="19"/>
    </row>
    <row r="63" spans="2:14" s="10" customFormat="1" ht="16.5" customHeight="1" x14ac:dyDescent="0.2">
      <c r="B63" s="43">
        <v>39</v>
      </c>
      <c r="C63" s="44" t="s">
        <v>28</v>
      </c>
      <c r="D63" s="45"/>
      <c r="E63" s="46">
        <v>25395</v>
      </c>
      <c r="F63" s="47">
        <f t="shared" si="8"/>
        <v>91422</v>
      </c>
      <c r="G63" s="48">
        <f t="shared" si="6"/>
        <v>89593.56</v>
      </c>
      <c r="H63" s="49">
        <f t="shared" si="7"/>
        <v>1828.44</v>
      </c>
      <c r="I63" s="45">
        <v>28286.23</v>
      </c>
      <c r="J63" s="45">
        <v>577.27</v>
      </c>
      <c r="M63" s="19"/>
      <c r="N63" s="19"/>
    </row>
    <row r="64" spans="2:14" s="10" customFormat="1" ht="16.5" customHeight="1" x14ac:dyDescent="0.2">
      <c r="B64" s="43">
        <v>40</v>
      </c>
      <c r="C64" s="21" t="s">
        <v>30</v>
      </c>
      <c r="D64" s="22" t="e">
        <f>#REF!*0.87</f>
        <v>#REF!</v>
      </c>
      <c r="E64" s="28">
        <v>1080</v>
      </c>
      <c r="F64" s="34">
        <f t="shared" si="8"/>
        <v>3888</v>
      </c>
      <c r="G64" s="35">
        <f t="shared" si="6"/>
        <v>3810.24</v>
      </c>
      <c r="H64" s="36">
        <f t="shared" si="7"/>
        <v>77.760000000000005</v>
      </c>
      <c r="I64" s="41">
        <f t="shared" ref="I64:I87" si="9">G64*50/100</f>
        <v>1905.12</v>
      </c>
      <c r="J64" s="41">
        <f t="shared" ref="J64:J87" si="10">H64*50/100</f>
        <v>38.880000000000003</v>
      </c>
      <c r="M64" s="19"/>
      <c r="N64" s="19"/>
    </row>
    <row r="65" spans="2:14" s="10" customFormat="1" ht="17.25" hidden="1" customHeight="1" x14ac:dyDescent="0.2">
      <c r="B65" s="43"/>
      <c r="C65" s="21" t="s">
        <v>70</v>
      </c>
      <c r="D65" s="22" t="e">
        <f>#REF!*0.87</f>
        <v>#REF!</v>
      </c>
      <c r="E65" s="28"/>
      <c r="F65" s="34">
        <f t="shared" si="8"/>
        <v>0</v>
      </c>
      <c r="G65" s="35">
        <f t="shared" si="6"/>
        <v>0</v>
      </c>
      <c r="H65" s="36">
        <f t="shared" si="7"/>
        <v>0</v>
      </c>
      <c r="I65" s="41">
        <f t="shared" si="9"/>
        <v>0</v>
      </c>
      <c r="J65" s="41">
        <f t="shared" si="10"/>
        <v>0</v>
      </c>
      <c r="M65" s="19"/>
      <c r="N65" s="19"/>
    </row>
    <row r="66" spans="2:14" s="10" customFormat="1" ht="27" hidden="1" customHeight="1" x14ac:dyDescent="0.2">
      <c r="B66" s="43">
        <v>45</v>
      </c>
      <c r="C66" s="21" t="s">
        <v>32</v>
      </c>
      <c r="D66" s="22" t="e">
        <f>#REF!*0.87</f>
        <v>#REF!</v>
      </c>
      <c r="E66" s="28"/>
      <c r="F66" s="34">
        <f t="shared" si="8"/>
        <v>0</v>
      </c>
      <c r="G66" s="35">
        <f t="shared" si="6"/>
        <v>0</v>
      </c>
      <c r="H66" s="36">
        <f t="shared" si="7"/>
        <v>0</v>
      </c>
      <c r="I66" s="41">
        <f t="shared" si="9"/>
        <v>0</v>
      </c>
      <c r="J66" s="41">
        <f t="shared" si="10"/>
        <v>0</v>
      </c>
      <c r="M66" s="19"/>
      <c r="N66" s="19"/>
    </row>
    <row r="67" spans="2:14" s="10" customFormat="1" hidden="1" x14ac:dyDescent="0.2">
      <c r="B67" s="43">
        <v>1</v>
      </c>
      <c r="C67" s="21" t="s">
        <v>36</v>
      </c>
      <c r="D67" s="22"/>
      <c r="E67" s="28"/>
      <c r="F67" s="34">
        <f t="shared" si="8"/>
        <v>0</v>
      </c>
      <c r="G67" s="35">
        <f t="shared" si="6"/>
        <v>0</v>
      </c>
      <c r="H67" s="36">
        <f t="shared" si="7"/>
        <v>0</v>
      </c>
      <c r="I67" s="41">
        <f t="shared" si="9"/>
        <v>0</v>
      </c>
      <c r="J67" s="41">
        <f t="shared" si="10"/>
        <v>0</v>
      </c>
      <c r="M67" s="19"/>
      <c r="N67" s="19"/>
    </row>
    <row r="68" spans="2:14" s="10" customFormat="1" ht="12.75" customHeight="1" x14ac:dyDescent="0.2">
      <c r="B68" s="43">
        <v>41</v>
      </c>
      <c r="C68" s="21" t="s">
        <v>29</v>
      </c>
      <c r="D68" s="13"/>
      <c r="E68" s="31">
        <v>1204</v>
      </c>
      <c r="F68" s="34">
        <f t="shared" si="8"/>
        <v>4334.4000000000005</v>
      </c>
      <c r="G68" s="35">
        <f t="shared" si="6"/>
        <v>4247.7120000000004</v>
      </c>
      <c r="H68" s="36">
        <f t="shared" si="7"/>
        <v>86.688000000000017</v>
      </c>
      <c r="I68" s="41">
        <f t="shared" si="9"/>
        <v>2123.8560000000002</v>
      </c>
      <c r="J68" s="41">
        <f t="shared" si="10"/>
        <v>43.344000000000008</v>
      </c>
      <c r="K68" s="19"/>
      <c r="M68" s="19"/>
      <c r="N68" s="19"/>
    </row>
    <row r="69" spans="2:14" s="10" customFormat="1" ht="14.25" customHeight="1" x14ac:dyDescent="0.2">
      <c r="B69" s="43">
        <v>42</v>
      </c>
      <c r="C69" s="21" t="s">
        <v>31</v>
      </c>
      <c r="D69" s="22" t="e">
        <f>#REF!*0.87</f>
        <v>#REF!</v>
      </c>
      <c r="E69" s="27">
        <v>1442.5</v>
      </c>
      <c r="F69" s="34">
        <f t="shared" si="8"/>
        <v>5193</v>
      </c>
      <c r="G69" s="35">
        <f t="shared" si="6"/>
        <v>5089.1400000000003</v>
      </c>
      <c r="H69" s="36">
        <f t="shared" si="7"/>
        <v>103.86</v>
      </c>
      <c r="I69" s="41">
        <f t="shared" si="9"/>
        <v>2544.5700000000002</v>
      </c>
      <c r="J69" s="41">
        <f t="shared" si="10"/>
        <v>51.93</v>
      </c>
      <c r="M69" s="19"/>
      <c r="N69" s="19"/>
    </row>
    <row r="70" spans="2:14" s="10" customFormat="1" ht="14.25" customHeight="1" x14ac:dyDescent="0.2">
      <c r="B70" s="43">
        <v>43</v>
      </c>
      <c r="C70" s="21" t="s">
        <v>33</v>
      </c>
      <c r="D70" s="22"/>
      <c r="E70" s="28">
        <v>2979.5</v>
      </c>
      <c r="F70" s="34">
        <f t="shared" si="8"/>
        <v>10726.2</v>
      </c>
      <c r="G70" s="35">
        <f t="shared" si="6"/>
        <v>10511.676000000001</v>
      </c>
      <c r="H70" s="36">
        <f t="shared" si="7"/>
        <v>214.524</v>
      </c>
      <c r="I70" s="41">
        <f t="shared" si="9"/>
        <v>5255.8380000000006</v>
      </c>
      <c r="J70" s="41">
        <f t="shared" si="10"/>
        <v>107.262</v>
      </c>
      <c r="M70" s="19"/>
      <c r="N70" s="19"/>
    </row>
    <row r="71" spans="2:14" s="10" customFormat="1" ht="15" customHeight="1" x14ac:dyDescent="0.2">
      <c r="B71" s="43">
        <v>44</v>
      </c>
      <c r="C71" s="21" t="s">
        <v>34</v>
      </c>
      <c r="D71" s="22"/>
      <c r="E71" s="27">
        <v>2010</v>
      </c>
      <c r="F71" s="34">
        <f t="shared" si="8"/>
        <v>7236</v>
      </c>
      <c r="G71" s="35">
        <f t="shared" si="6"/>
        <v>7091.28</v>
      </c>
      <c r="H71" s="36">
        <f t="shared" si="7"/>
        <v>144.72</v>
      </c>
      <c r="I71" s="41">
        <f t="shared" si="9"/>
        <v>3545.64</v>
      </c>
      <c r="J71" s="41">
        <f t="shared" si="10"/>
        <v>72.36</v>
      </c>
      <c r="M71" s="19"/>
      <c r="N71" s="19"/>
    </row>
    <row r="72" spans="2:14" s="10" customFormat="1" ht="15" customHeight="1" x14ac:dyDescent="0.2">
      <c r="B72" s="43">
        <v>45</v>
      </c>
      <c r="C72" s="21" t="s">
        <v>83</v>
      </c>
      <c r="D72" s="22" t="e">
        <f>#REF!*0.87</f>
        <v>#REF!</v>
      </c>
      <c r="E72" s="27">
        <v>682</v>
      </c>
      <c r="F72" s="34">
        <f t="shared" si="8"/>
        <v>2455.2000000000003</v>
      </c>
      <c r="G72" s="35">
        <f t="shared" si="6"/>
        <v>2406.0960000000005</v>
      </c>
      <c r="H72" s="36">
        <f t="shared" si="7"/>
        <v>49.104000000000006</v>
      </c>
      <c r="I72" s="41">
        <f t="shared" si="9"/>
        <v>1203.0480000000002</v>
      </c>
      <c r="J72" s="41">
        <f t="shared" si="10"/>
        <v>24.552000000000003</v>
      </c>
      <c r="M72" s="19"/>
      <c r="N72" s="19"/>
    </row>
    <row r="73" spans="2:14" s="10" customFormat="1" ht="15.75" customHeight="1" x14ac:dyDescent="0.2">
      <c r="B73" s="43">
        <v>46</v>
      </c>
      <c r="C73" s="21" t="s">
        <v>54</v>
      </c>
      <c r="D73" s="22" t="e">
        <f>#REF!*0.87</f>
        <v>#REF!</v>
      </c>
      <c r="E73" s="27">
        <v>2476</v>
      </c>
      <c r="F73" s="34">
        <f t="shared" si="8"/>
        <v>8913.6</v>
      </c>
      <c r="G73" s="35">
        <f t="shared" si="6"/>
        <v>8735.3280000000013</v>
      </c>
      <c r="H73" s="36">
        <f t="shared" si="7"/>
        <v>178.27200000000002</v>
      </c>
      <c r="I73" s="41">
        <f t="shared" si="9"/>
        <v>4367.6640000000007</v>
      </c>
      <c r="J73" s="41">
        <f t="shared" si="10"/>
        <v>89.13600000000001</v>
      </c>
      <c r="M73" s="19"/>
      <c r="N73" s="19"/>
    </row>
    <row r="74" spans="2:14" s="10" customFormat="1" ht="17.25" customHeight="1" x14ac:dyDescent="0.2">
      <c r="B74" s="43">
        <v>47</v>
      </c>
      <c r="C74" s="21" t="s">
        <v>32</v>
      </c>
      <c r="D74" s="22"/>
      <c r="E74" s="27">
        <v>8211</v>
      </c>
      <c r="F74" s="34">
        <f t="shared" si="8"/>
        <v>29559.600000000002</v>
      </c>
      <c r="G74" s="35">
        <f t="shared" si="6"/>
        <v>28968.408000000003</v>
      </c>
      <c r="H74" s="36">
        <f t="shared" si="7"/>
        <v>591.19200000000001</v>
      </c>
      <c r="I74" s="41">
        <f t="shared" si="9"/>
        <v>14484.204000000002</v>
      </c>
      <c r="J74" s="41">
        <f t="shared" si="10"/>
        <v>295.596</v>
      </c>
      <c r="M74" s="19"/>
      <c r="N74" s="19"/>
    </row>
    <row r="75" spans="2:14" s="10" customFormat="1" ht="17.25" customHeight="1" x14ac:dyDescent="0.2">
      <c r="B75" s="43">
        <v>48</v>
      </c>
      <c r="C75" s="21" t="s">
        <v>35</v>
      </c>
      <c r="D75" s="22"/>
      <c r="E75" s="27">
        <v>2258</v>
      </c>
      <c r="F75" s="34">
        <f t="shared" si="8"/>
        <v>8128.8</v>
      </c>
      <c r="G75" s="35">
        <f t="shared" si="6"/>
        <v>7966.2240000000002</v>
      </c>
      <c r="H75" s="36">
        <f t="shared" si="7"/>
        <v>162.57599999999999</v>
      </c>
      <c r="I75" s="41">
        <f t="shared" si="9"/>
        <v>3983.1120000000001</v>
      </c>
      <c r="J75" s="41">
        <f t="shared" si="10"/>
        <v>81.287999999999997</v>
      </c>
      <c r="M75" s="19"/>
      <c r="N75" s="19"/>
    </row>
    <row r="76" spans="2:14" s="10" customFormat="1" ht="17.25" customHeight="1" x14ac:dyDescent="0.2">
      <c r="B76" s="43">
        <v>49</v>
      </c>
      <c r="C76" s="21" t="s">
        <v>82</v>
      </c>
      <c r="D76" s="22"/>
      <c r="E76" s="27">
        <v>2070</v>
      </c>
      <c r="F76" s="34">
        <f t="shared" si="8"/>
        <v>7452</v>
      </c>
      <c r="G76" s="35">
        <f t="shared" si="6"/>
        <v>7302.96</v>
      </c>
      <c r="H76" s="36">
        <f t="shared" si="7"/>
        <v>149.04</v>
      </c>
      <c r="I76" s="41">
        <f t="shared" si="9"/>
        <v>3651.48</v>
      </c>
      <c r="J76" s="41">
        <f t="shared" si="10"/>
        <v>74.52</v>
      </c>
      <c r="M76" s="19"/>
      <c r="N76" s="19"/>
    </row>
    <row r="77" spans="2:14" s="10" customFormat="1" ht="15" customHeight="1" x14ac:dyDescent="0.2">
      <c r="B77" s="43">
        <v>50</v>
      </c>
      <c r="C77" s="21" t="s">
        <v>36</v>
      </c>
      <c r="D77" s="22" t="e">
        <f>#REF!*0.87</f>
        <v>#REF!</v>
      </c>
      <c r="E77" s="27">
        <v>5225.5</v>
      </c>
      <c r="F77" s="34">
        <f t="shared" si="8"/>
        <v>18811.8</v>
      </c>
      <c r="G77" s="35">
        <f t="shared" si="6"/>
        <v>18435.563999999998</v>
      </c>
      <c r="H77" s="36">
        <f t="shared" si="7"/>
        <v>376.23599999999999</v>
      </c>
      <c r="I77" s="41">
        <f t="shared" si="9"/>
        <v>9217.7819999999992</v>
      </c>
      <c r="J77" s="41">
        <f t="shared" si="10"/>
        <v>188.11799999999999</v>
      </c>
      <c r="M77" s="19"/>
      <c r="N77" s="19"/>
    </row>
    <row r="78" spans="2:14" s="10" customFormat="1" ht="15" customHeight="1" x14ac:dyDescent="0.2">
      <c r="B78" s="43">
        <v>51</v>
      </c>
      <c r="C78" s="21" t="s">
        <v>37</v>
      </c>
      <c r="D78" s="22"/>
      <c r="E78" s="27">
        <v>1121</v>
      </c>
      <c r="F78" s="34">
        <f t="shared" si="8"/>
        <v>4035.6</v>
      </c>
      <c r="G78" s="35">
        <f t="shared" si="6"/>
        <v>3954.8879999999999</v>
      </c>
      <c r="H78" s="36">
        <f t="shared" si="7"/>
        <v>80.712000000000003</v>
      </c>
      <c r="I78" s="41">
        <f t="shared" si="9"/>
        <v>1977.444</v>
      </c>
      <c r="J78" s="41">
        <f t="shared" si="10"/>
        <v>40.356000000000002</v>
      </c>
      <c r="M78" s="19"/>
      <c r="N78" s="19"/>
    </row>
    <row r="79" spans="2:14" s="10" customFormat="1" ht="15" customHeight="1" x14ac:dyDescent="0.2">
      <c r="B79" s="43">
        <v>52</v>
      </c>
      <c r="C79" s="21" t="s">
        <v>74</v>
      </c>
      <c r="D79" s="13"/>
      <c r="E79" s="33">
        <v>4435</v>
      </c>
      <c r="F79" s="34">
        <f t="shared" si="8"/>
        <v>15966</v>
      </c>
      <c r="G79" s="35">
        <f t="shared" si="6"/>
        <v>15646.68</v>
      </c>
      <c r="H79" s="36">
        <f t="shared" si="7"/>
        <v>319.32</v>
      </c>
      <c r="I79" s="41">
        <f t="shared" si="9"/>
        <v>7823.34</v>
      </c>
      <c r="J79" s="41">
        <f t="shared" si="10"/>
        <v>159.66</v>
      </c>
      <c r="M79" s="19"/>
      <c r="N79" s="19"/>
    </row>
    <row r="80" spans="2:14" s="10" customFormat="1" ht="18" customHeight="1" x14ac:dyDescent="0.2">
      <c r="B80" s="43">
        <v>53</v>
      </c>
      <c r="C80" s="21" t="s">
        <v>55</v>
      </c>
      <c r="D80" s="22"/>
      <c r="E80" s="27">
        <v>1366</v>
      </c>
      <c r="F80" s="34">
        <f t="shared" si="8"/>
        <v>4917.6000000000004</v>
      </c>
      <c r="G80" s="35">
        <f t="shared" ref="G80:G88" si="11">F80*98/100</f>
        <v>4819.2480000000005</v>
      </c>
      <c r="H80" s="36">
        <f t="shared" ref="H80:H88" si="12">F80*2/100</f>
        <v>98.352000000000004</v>
      </c>
      <c r="I80" s="41">
        <f t="shared" si="9"/>
        <v>2409.6240000000003</v>
      </c>
      <c r="J80" s="41">
        <f t="shared" si="10"/>
        <v>49.176000000000002</v>
      </c>
      <c r="M80" s="19"/>
      <c r="N80" s="19"/>
    </row>
    <row r="81" spans="2:16" s="10" customFormat="1" ht="15.75" customHeight="1" x14ac:dyDescent="0.2">
      <c r="B81" s="43">
        <v>54</v>
      </c>
      <c r="C81" s="21" t="s">
        <v>56</v>
      </c>
      <c r="D81" s="37"/>
      <c r="E81" s="27">
        <v>1962</v>
      </c>
      <c r="F81" s="34">
        <f t="shared" ref="F81:F87" si="13">E81*3.6</f>
        <v>7063.2</v>
      </c>
      <c r="G81" s="35">
        <f t="shared" si="11"/>
        <v>6921.9359999999997</v>
      </c>
      <c r="H81" s="36">
        <f t="shared" si="12"/>
        <v>141.26400000000001</v>
      </c>
      <c r="I81" s="41">
        <f t="shared" si="9"/>
        <v>3460.9679999999998</v>
      </c>
      <c r="J81" s="41">
        <f t="shared" si="10"/>
        <v>70.632000000000005</v>
      </c>
      <c r="M81" s="19"/>
      <c r="N81" s="19"/>
    </row>
    <row r="82" spans="2:16" s="10" customFormat="1" ht="15.75" customHeight="1" x14ac:dyDescent="0.2">
      <c r="B82" s="43">
        <v>55</v>
      </c>
      <c r="C82" s="21" t="s">
        <v>46</v>
      </c>
      <c r="D82" s="37" t="e">
        <f>SUM(D12:D80)</f>
        <v>#REF!</v>
      </c>
      <c r="E82" s="32">
        <v>4031</v>
      </c>
      <c r="F82" s="34">
        <f t="shared" si="13"/>
        <v>14511.6</v>
      </c>
      <c r="G82" s="35">
        <f t="shared" si="11"/>
        <v>14221.368</v>
      </c>
      <c r="H82" s="36">
        <f t="shared" si="12"/>
        <v>290.23200000000003</v>
      </c>
      <c r="I82" s="41">
        <f t="shared" si="9"/>
        <v>7110.6840000000002</v>
      </c>
      <c r="J82" s="41">
        <f t="shared" si="10"/>
        <v>145.11600000000001</v>
      </c>
      <c r="M82" s="19"/>
      <c r="N82" s="19"/>
    </row>
    <row r="83" spans="2:16" s="10" customFormat="1" ht="16.5" customHeight="1" x14ac:dyDescent="0.2">
      <c r="B83" s="43">
        <v>56</v>
      </c>
      <c r="C83" s="21" t="s">
        <v>38</v>
      </c>
      <c r="D83" s="13"/>
      <c r="E83" s="33">
        <v>2219</v>
      </c>
      <c r="F83" s="34">
        <f t="shared" si="13"/>
        <v>7988.4000000000005</v>
      </c>
      <c r="G83" s="35">
        <f t="shared" si="11"/>
        <v>7828.6320000000005</v>
      </c>
      <c r="H83" s="36">
        <f t="shared" si="12"/>
        <v>159.768</v>
      </c>
      <c r="I83" s="41">
        <f t="shared" si="9"/>
        <v>3914.3160000000003</v>
      </c>
      <c r="J83" s="41">
        <f t="shared" si="10"/>
        <v>79.884</v>
      </c>
      <c r="M83" s="19"/>
      <c r="N83" s="19"/>
    </row>
    <row r="84" spans="2:16" s="10" customFormat="1" ht="15" customHeight="1" x14ac:dyDescent="0.2">
      <c r="B84" s="43">
        <v>57</v>
      </c>
      <c r="C84" s="21" t="s">
        <v>39</v>
      </c>
      <c r="D84" s="13"/>
      <c r="E84" s="31">
        <v>1422</v>
      </c>
      <c r="F84" s="34">
        <f t="shared" si="13"/>
        <v>5119.2</v>
      </c>
      <c r="G84" s="35">
        <f t="shared" si="11"/>
        <v>5016.8159999999998</v>
      </c>
      <c r="H84" s="36">
        <f t="shared" si="12"/>
        <v>102.384</v>
      </c>
      <c r="I84" s="41">
        <f t="shared" si="9"/>
        <v>2508.4079999999999</v>
      </c>
      <c r="J84" s="41">
        <f t="shared" si="10"/>
        <v>51.192</v>
      </c>
      <c r="M84" s="19"/>
      <c r="N84" s="19"/>
    </row>
    <row r="85" spans="2:16" s="10" customFormat="1" ht="16.5" customHeight="1" x14ac:dyDescent="0.2">
      <c r="B85" s="43">
        <v>58</v>
      </c>
      <c r="C85" s="21" t="s">
        <v>40</v>
      </c>
      <c r="D85" s="22"/>
      <c r="E85" s="27">
        <v>1744</v>
      </c>
      <c r="F85" s="34">
        <f t="shared" si="13"/>
        <v>6278.4000000000005</v>
      </c>
      <c r="G85" s="35">
        <f t="shared" si="11"/>
        <v>6152.8320000000003</v>
      </c>
      <c r="H85" s="36">
        <f t="shared" si="12"/>
        <v>125.56800000000001</v>
      </c>
      <c r="I85" s="41">
        <f t="shared" si="9"/>
        <v>3076.4160000000002</v>
      </c>
      <c r="J85" s="41">
        <f t="shared" si="10"/>
        <v>62.784000000000006</v>
      </c>
      <c r="M85" s="19"/>
      <c r="N85" s="19"/>
    </row>
    <row r="86" spans="2:16" s="10" customFormat="1" ht="15.75" customHeight="1" x14ac:dyDescent="0.2">
      <c r="B86" s="43">
        <v>59</v>
      </c>
      <c r="C86" s="21" t="s">
        <v>41</v>
      </c>
      <c r="D86" s="13"/>
      <c r="E86" s="31">
        <v>4628</v>
      </c>
      <c r="F86" s="34">
        <f t="shared" si="13"/>
        <v>16660.8</v>
      </c>
      <c r="G86" s="35">
        <f t="shared" si="11"/>
        <v>16327.583999999999</v>
      </c>
      <c r="H86" s="36">
        <f t="shared" si="12"/>
        <v>333.21600000000001</v>
      </c>
      <c r="I86" s="41">
        <f t="shared" si="9"/>
        <v>8163.7919999999995</v>
      </c>
      <c r="J86" s="41">
        <f t="shared" si="10"/>
        <v>166.608</v>
      </c>
      <c r="M86" s="19"/>
      <c r="N86" s="19"/>
    </row>
    <row r="87" spans="2:16" s="10" customFormat="1" ht="18" customHeight="1" x14ac:dyDescent="0.2">
      <c r="B87" s="43">
        <v>60</v>
      </c>
      <c r="C87" s="21" t="s">
        <v>42</v>
      </c>
      <c r="D87" s="13"/>
      <c r="E87" s="31">
        <v>3503</v>
      </c>
      <c r="F87" s="34">
        <f t="shared" si="13"/>
        <v>12610.800000000001</v>
      </c>
      <c r="G87" s="35">
        <f t="shared" si="11"/>
        <v>12358.584000000001</v>
      </c>
      <c r="H87" s="36">
        <f t="shared" si="12"/>
        <v>252.21600000000001</v>
      </c>
      <c r="I87" s="41">
        <f t="shared" si="9"/>
        <v>6179.2920000000004</v>
      </c>
      <c r="J87" s="41">
        <f t="shared" si="10"/>
        <v>126.108</v>
      </c>
      <c r="M87" s="19"/>
      <c r="N87" s="19"/>
    </row>
    <row r="88" spans="2:16" ht="17.25" customHeight="1" x14ac:dyDescent="0.2">
      <c r="B88" s="42" t="s">
        <v>88</v>
      </c>
      <c r="C88" s="38"/>
      <c r="D88" s="39"/>
      <c r="E88" s="32">
        <f>SUM(E15:E87)</f>
        <v>206808</v>
      </c>
      <c r="F88" s="36">
        <f>SUM(F15:F87)</f>
        <v>744508.79999999993</v>
      </c>
      <c r="G88" s="35">
        <f t="shared" si="11"/>
        <v>729618.62399999995</v>
      </c>
      <c r="H88" s="36">
        <f t="shared" si="12"/>
        <v>14890.175999999999</v>
      </c>
      <c r="I88" s="41">
        <f>SUM(I15:I87)</f>
        <v>348298.76200000016</v>
      </c>
      <c r="J88" s="41">
        <f>SUM(J15:J87)</f>
        <v>7108.1379999999999</v>
      </c>
      <c r="K88" s="3"/>
      <c r="O88" s="7"/>
      <c r="P88" s="7"/>
    </row>
    <row r="89" spans="2:16" ht="83.25" customHeight="1" x14ac:dyDescent="0.2">
      <c r="B89" s="52" t="s">
        <v>87</v>
      </c>
      <c r="C89" s="52"/>
      <c r="D89" s="52"/>
      <c r="E89" s="52"/>
      <c r="F89" s="52"/>
      <c r="G89" s="52"/>
      <c r="H89" s="52"/>
      <c r="I89" s="52"/>
      <c r="J89" s="52"/>
      <c r="K89" s="3"/>
      <c r="O89" s="7"/>
      <c r="P89" s="7"/>
    </row>
    <row r="90" spans="2:16" ht="15" x14ac:dyDescent="0.25">
      <c r="B90" s="8"/>
      <c r="C90" s="5"/>
      <c r="D90" s="4"/>
      <c r="E90" s="4"/>
      <c r="F90" s="4"/>
      <c r="G90" s="4"/>
      <c r="H90" s="4"/>
      <c r="I90" s="4"/>
      <c r="J90" s="4"/>
      <c r="K90" s="3" t="s">
        <v>69</v>
      </c>
      <c r="O90" s="7"/>
      <c r="P90" s="7"/>
    </row>
    <row r="91" spans="2:16" ht="27.75" customHeight="1" x14ac:dyDescent="0.25">
      <c r="B91" s="8"/>
      <c r="C91" s="5" t="s">
        <v>78</v>
      </c>
      <c r="D91" s="4"/>
      <c r="E91" s="6"/>
      <c r="F91" s="6"/>
      <c r="G91" s="4" t="s">
        <v>79</v>
      </c>
      <c r="H91" s="4"/>
      <c r="I91" s="4"/>
      <c r="J91" s="4" t="s">
        <v>79</v>
      </c>
      <c r="K91" s="3"/>
      <c r="O91" s="7"/>
      <c r="P91" s="7"/>
    </row>
    <row r="92" spans="2:16" ht="15" x14ac:dyDescent="0.25">
      <c r="B92" s="8"/>
      <c r="C92" s="2"/>
    </row>
    <row r="93" spans="2:16" ht="15" x14ac:dyDescent="0.25">
      <c r="B93" s="8"/>
      <c r="C93" s="2"/>
    </row>
    <row r="94" spans="2:16" ht="82.5" customHeight="1" x14ac:dyDescent="0.2">
      <c r="B94" s="4"/>
      <c r="C94" s="2"/>
    </row>
    <row r="95" spans="2:16" ht="14.25" x14ac:dyDescent="0.2">
      <c r="B95" s="4"/>
      <c r="C95" s="2"/>
    </row>
    <row r="96" spans="2:16" ht="14.25" x14ac:dyDescent="0.2">
      <c r="B96" s="4"/>
      <c r="C96" s="2"/>
      <c r="K96" t="s">
        <v>62</v>
      </c>
    </row>
    <row r="97" spans="2:3" ht="14.25" x14ac:dyDescent="0.2">
      <c r="B97" s="4"/>
      <c r="C97" s="2"/>
    </row>
    <row r="98" spans="2:3" ht="14.25" x14ac:dyDescent="0.2">
      <c r="B98" s="4"/>
      <c r="C98" s="2"/>
    </row>
    <row r="99" spans="2:3" ht="14.25" x14ac:dyDescent="0.2">
      <c r="B99" s="4"/>
      <c r="C99" s="2"/>
    </row>
    <row r="100" spans="2:3" x14ac:dyDescent="0.2">
      <c r="C100" s="2"/>
    </row>
    <row r="101" spans="2:3" x14ac:dyDescent="0.2">
      <c r="C101" s="2"/>
    </row>
    <row r="102" spans="2:3" x14ac:dyDescent="0.2">
      <c r="C102" s="2"/>
    </row>
    <row r="103" spans="2:3" x14ac:dyDescent="0.2">
      <c r="C103" s="2"/>
    </row>
    <row r="104" spans="2:3" x14ac:dyDescent="0.2">
      <c r="C104" s="2"/>
    </row>
    <row r="105" spans="2:3" x14ac:dyDescent="0.2">
      <c r="C105" s="2"/>
    </row>
    <row r="106" spans="2:3" x14ac:dyDescent="0.2">
      <c r="C106" s="2"/>
    </row>
    <row r="107" spans="2:3" x14ac:dyDescent="0.2">
      <c r="C107" s="2"/>
    </row>
    <row r="108" spans="2:3" x14ac:dyDescent="0.2">
      <c r="C108" s="2"/>
    </row>
    <row r="109" spans="2:3" x14ac:dyDescent="0.2">
      <c r="C109" s="2"/>
    </row>
    <row r="110" spans="2:3" x14ac:dyDescent="0.2">
      <c r="C110" s="2"/>
    </row>
    <row r="111" spans="2:3" x14ac:dyDescent="0.2">
      <c r="C111" s="2"/>
    </row>
    <row r="112" spans="2:3" x14ac:dyDescent="0.2">
      <c r="C112" s="2"/>
    </row>
    <row r="113" spans="3:3" x14ac:dyDescent="0.2">
      <c r="C113" s="2"/>
    </row>
    <row r="114" spans="3:3" x14ac:dyDescent="0.2">
      <c r="C114" s="2"/>
    </row>
    <row r="115" spans="3:3" x14ac:dyDescent="0.2">
      <c r="C115" s="2"/>
    </row>
    <row r="116" spans="3:3" x14ac:dyDescent="0.2">
      <c r="C116" s="2"/>
    </row>
    <row r="117" spans="3:3" x14ac:dyDescent="0.2">
      <c r="C117" s="2"/>
    </row>
    <row r="118" spans="3:3" x14ac:dyDescent="0.2">
      <c r="C118" s="2"/>
    </row>
    <row r="119" spans="3:3" x14ac:dyDescent="0.2">
      <c r="C119" s="2"/>
    </row>
    <row r="120" spans="3:3" x14ac:dyDescent="0.2">
      <c r="C120" s="2"/>
    </row>
    <row r="121" spans="3:3" x14ac:dyDescent="0.2">
      <c r="C121" s="2"/>
    </row>
    <row r="122" spans="3:3" x14ac:dyDescent="0.2">
      <c r="C122" s="2"/>
    </row>
    <row r="123" spans="3:3" x14ac:dyDescent="0.2">
      <c r="C123" s="2"/>
    </row>
    <row r="124" spans="3:3" x14ac:dyDescent="0.2">
      <c r="C124" s="2"/>
    </row>
    <row r="125" spans="3:3" x14ac:dyDescent="0.2">
      <c r="C125" s="2"/>
    </row>
    <row r="126" spans="3:3" x14ac:dyDescent="0.2">
      <c r="C126" s="2"/>
    </row>
    <row r="127" spans="3:3" x14ac:dyDescent="0.2">
      <c r="C127" s="2"/>
    </row>
    <row r="128" spans="3:3" x14ac:dyDescent="0.2">
      <c r="C128" s="2"/>
    </row>
    <row r="129" spans="3:3" x14ac:dyDescent="0.2">
      <c r="C129" s="2"/>
    </row>
    <row r="130" spans="3:3" x14ac:dyDescent="0.2">
      <c r="C130" s="2"/>
    </row>
    <row r="131" spans="3:3" x14ac:dyDescent="0.2">
      <c r="C131" s="2"/>
    </row>
    <row r="132" spans="3:3" x14ac:dyDescent="0.2">
      <c r="C132" s="2"/>
    </row>
    <row r="133" spans="3:3" x14ac:dyDescent="0.2">
      <c r="C133" s="2"/>
    </row>
    <row r="134" spans="3:3" x14ac:dyDescent="0.2">
      <c r="C134" s="2"/>
    </row>
    <row r="135" spans="3:3" x14ac:dyDescent="0.2">
      <c r="C135" s="2"/>
    </row>
    <row r="136" spans="3:3" x14ac:dyDescent="0.2">
      <c r="C136" s="2"/>
    </row>
    <row r="137" spans="3:3" x14ac:dyDescent="0.2">
      <c r="C137" s="2"/>
    </row>
    <row r="138" spans="3:3" x14ac:dyDescent="0.2">
      <c r="C138" s="2"/>
    </row>
    <row r="139" spans="3:3" x14ac:dyDescent="0.2">
      <c r="C139" s="2"/>
    </row>
    <row r="140" spans="3:3" x14ac:dyDescent="0.2">
      <c r="C140" s="2"/>
    </row>
    <row r="141" spans="3:3" x14ac:dyDescent="0.2">
      <c r="C141" s="2"/>
    </row>
    <row r="142" spans="3:3" x14ac:dyDescent="0.2">
      <c r="C142" s="2"/>
    </row>
    <row r="143" spans="3:3" x14ac:dyDescent="0.2">
      <c r="C143" s="2"/>
    </row>
    <row r="144" spans="3:3" x14ac:dyDescent="0.2">
      <c r="C144" s="2"/>
    </row>
    <row r="145" spans="3:3" x14ac:dyDescent="0.2">
      <c r="C145" s="2"/>
    </row>
    <row r="146" spans="3:3" x14ac:dyDescent="0.2">
      <c r="C146" s="2"/>
    </row>
    <row r="147" spans="3:3" x14ac:dyDescent="0.2">
      <c r="C147" s="2"/>
    </row>
    <row r="148" spans="3:3" x14ac:dyDescent="0.2">
      <c r="C148" s="2"/>
    </row>
    <row r="149" spans="3:3" x14ac:dyDescent="0.2">
      <c r="C149" s="2"/>
    </row>
    <row r="150" spans="3:3" x14ac:dyDescent="0.2">
      <c r="C150" s="2"/>
    </row>
    <row r="151" spans="3:3" x14ac:dyDescent="0.2">
      <c r="C151" s="2"/>
    </row>
    <row r="152" spans="3:3" x14ac:dyDescent="0.2">
      <c r="C152" s="2"/>
    </row>
    <row r="153" spans="3:3" x14ac:dyDescent="0.2">
      <c r="C153" s="2"/>
    </row>
    <row r="154" spans="3:3" x14ac:dyDescent="0.2">
      <c r="C154" s="2"/>
    </row>
    <row r="155" spans="3:3" x14ac:dyDescent="0.2">
      <c r="C155" s="2"/>
    </row>
    <row r="156" spans="3:3" x14ac:dyDescent="0.2">
      <c r="C156" s="2"/>
    </row>
    <row r="157" spans="3:3" x14ac:dyDescent="0.2">
      <c r="C157" s="2"/>
    </row>
    <row r="158" spans="3:3" x14ac:dyDescent="0.2">
      <c r="C158" s="2"/>
    </row>
    <row r="159" spans="3:3" x14ac:dyDescent="0.2">
      <c r="C159" s="2"/>
    </row>
    <row r="160" spans="3:3" x14ac:dyDescent="0.2">
      <c r="C160" s="2"/>
    </row>
    <row r="161" spans="3:3" x14ac:dyDescent="0.2">
      <c r="C161" s="2"/>
    </row>
    <row r="162" spans="3:3" x14ac:dyDescent="0.2">
      <c r="C162" s="2"/>
    </row>
    <row r="163" spans="3:3" x14ac:dyDescent="0.2">
      <c r="C163" s="2"/>
    </row>
    <row r="164" spans="3:3" x14ac:dyDescent="0.2">
      <c r="C164" s="2"/>
    </row>
    <row r="165" spans="3:3" x14ac:dyDescent="0.2">
      <c r="C165" s="2"/>
    </row>
    <row r="166" spans="3:3" x14ac:dyDescent="0.2">
      <c r="C166" s="2"/>
    </row>
    <row r="167" spans="3:3" x14ac:dyDescent="0.2">
      <c r="C167" s="2"/>
    </row>
    <row r="168" spans="3:3" x14ac:dyDescent="0.2">
      <c r="C168" s="2"/>
    </row>
    <row r="169" spans="3:3" x14ac:dyDescent="0.2">
      <c r="C169" s="2"/>
    </row>
    <row r="170" spans="3:3" x14ac:dyDescent="0.2">
      <c r="C170" s="2"/>
    </row>
    <row r="171" spans="3:3" x14ac:dyDescent="0.2">
      <c r="C171" s="2"/>
    </row>
    <row r="172" spans="3:3" x14ac:dyDescent="0.2">
      <c r="C172" s="2"/>
    </row>
    <row r="173" spans="3:3" x14ac:dyDescent="0.2">
      <c r="C173" s="2"/>
    </row>
    <row r="174" spans="3:3" x14ac:dyDescent="0.2">
      <c r="C174" s="2"/>
    </row>
    <row r="175" spans="3:3" x14ac:dyDescent="0.2">
      <c r="C175" s="2"/>
    </row>
    <row r="176" spans="3:3" x14ac:dyDescent="0.2">
      <c r="C176" s="2"/>
    </row>
    <row r="177" spans="3:3" x14ac:dyDescent="0.2">
      <c r="C177" s="2"/>
    </row>
    <row r="178" spans="3:3" x14ac:dyDescent="0.2">
      <c r="C178" s="2"/>
    </row>
    <row r="179" spans="3:3" x14ac:dyDescent="0.2">
      <c r="C179" s="2"/>
    </row>
    <row r="180" spans="3:3" x14ac:dyDescent="0.2">
      <c r="C180" s="2"/>
    </row>
    <row r="181" spans="3:3" x14ac:dyDescent="0.2">
      <c r="C181" s="2"/>
    </row>
    <row r="182" spans="3:3" x14ac:dyDescent="0.2">
      <c r="C182" s="2"/>
    </row>
    <row r="183" spans="3:3" x14ac:dyDescent="0.2">
      <c r="C183" s="2"/>
    </row>
    <row r="184" spans="3:3" x14ac:dyDescent="0.2">
      <c r="C184" s="2"/>
    </row>
    <row r="185" spans="3:3" x14ac:dyDescent="0.2">
      <c r="C185" s="2"/>
    </row>
    <row r="186" spans="3:3" x14ac:dyDescent="0.2">
      <c r="C186" s="2"/>
    </row>
    <row r="187" spans="3:3" x14ac:dyDescent="0.2">
      <c r="C187" s="2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</sheetData>
  <mergeCells count="2">
    <mergeCell ref="C1:J1"/>
    <mergeCell ref="B89:J8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50%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bar_3</dc:creator>
  <cp:lastModifiedBy>user</cp:lastModifiedBy>
  <cp:lastPrinted>2023-10-19T06:22:32Z</cp:lastPrinted>
  <dcterms:created xsi:type="dcterms:W3CDTF">2017-05-25T07:09:12Z</dcterms:created>
  <dcterms:modified xsi:type="dcterms:W3CDTF">2024-08-19T05:12:30Z</dcterms:modified>
</cp:coreProperties>
</file>