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ОТВЕТЫ НА ВХОДЯЩИЕ ЗАПРОСЫ\2018-2019-2020-2021-2022-2023\МОЛОКО\Молоко 2024\"/>
    </mc:Choice>
  </mc:AlternateContent>
  <bookViews>
    <workbookView xWindow="0" yWindow="0" windowWidth="22170" windowHeight="9000" tabRatio="861"/>
  </bookViews>
  <sheets>
    <sheet name="2024 3й отбор" sheetId="8" r:id="rId1"/>
    <sheet name="Лист2" sheetId="9" r:id="rId2"/>
    <sheet name="ведомость сппк лесной " sheetId="10" r:id="rId3"/>
    <sheet name="ведомость трикоз " sheetId="11" r:id="rId4"/>
  </sheets>
  <calcPr calcId="162913"/>
</workbook>
</file>

<file path=xl/calcChain.xml><?xml version="1.0" encoding="utf-8"?>
<calcChain xmlns="http://schemas.openxmlformats.org/spreadsheetml/2006/main">
  <c r="D24" i="11" l="1"/>
  <c r="C24" i="11"/>
  <c r="D50" i="10"/>
  <c r="C50" i="10"/>
  <c r="E88" i="8"/>
  <c r="F87" i="8"/>
  <c r="H87" i="8" s="1"/>
  <c r="F86" i="8"/>
  <c r="G86" i="8" s="1"/>
  <c r="F85" i="8"/>
  <c r="H85" i="8" s="1"/>
  <c r="F84" i="8"/>
  <c r="G84" i="8" s="1"/>
  <c r="F83" i="8"/>
  <c r="H83" i="8" s="1"/>
  <c r="F82" i="8"/>
  <c r="G82" i="8" s="1"/>
  <c r="F81" i="8"/>
  <c r="H81" i="8" s="1"/>
  <c r="F80" i="8"/>
  <c r="G80" i="8" s="1"/>
  <c r="G79" i="8"/>
  <c r="F79" i="8"/>
  <c r="H79" i="8" s="1"/>
  <c r="F78" i="8"/>
  <c r="G78" i="8" s="1"/>
  <c r="F77" i="8"/>
  <c r="H77" i="8" s="1"/>
  <c r="F76" i="8"/>
  <c r="G76" i="8" s="1"/>
  <c r="F75" i="8"/>
  <c r="H75" i="8" s="1"/>
  <c r="F74" i="8"/>
  <c r="G74" i="8" s="1"/>
  <c r="F73" i="8"/>
  <c r="H73" i="8" s="1"/>
  <c r="F72" i="8"/>
  <c r="G72" i="8" s="1"/>
  <c r="F71" i="8"/>
  <c r="H71" i="8" s="1"/>
  <c r="F70" i="8"/>
  <c r="G70" i="8" s="1"/>
  <c r="F69" i="8"/>
  <c r="H69" i="8" s="1"/>
  <c r="F68" i="8"/>
  <c r="G68" i="8" s="1"/>
  <c r="F67" i="8"/>
  <c r="H67" i="8" s="1"/>
  <c r="F66" i="8"/>
  <c r="G66" i="8" s="1"/>
  <c r="F65" i="8"/>
  <c r="H65" i="8" s="1"/>
  <c r="F64" i="8"/>
  <c r="G64" i="8" s="1"/>
  <c r="F63" i="8"/>
  <c r="H63" i="8" s="1"/>
  <c r="F62" i="8"/>
  <c r="G62" i="8" s="1"/>
  <c r="F61" i="8"/>
  <c r="H61" i="8" s="1"/>
  <c r="F60" i="8"/>
  <c r="G60" i="8" s="1"/>
  <c r="F59" i="8"/>
  <c r="H59" i="8" s="1"/>
  <c r="F58" i="8"/>
  <c r="G58" i="8" s="1"/>
  <c r="F57" i="8"/>
  <c r="H57" i="8" s="1"/>
  <c r="F56" i="8"/>
  <c r="G56" i="8" s="1"/>
  <c r="F55" i="8"/>
  <c r="H55" i="8" s="1"/>
  <c r="F54" i="8"/>
  <c r="G54" i="8" s="1"/>
  <c r="F53" i="8"/>
  <c r="H53" i="8" s="1"/>
  <c r="F52" i="8"/>
  <c r="G52" i="8" s="1"/>
  <c r="F51" i="8"/>
  <c r="H51" i="8" s="1"/>
  <c r="F50" i="8"/>
  <c r="G50" i="8" s="1"/>
  <c r="F49" i="8"/>
  <c r="G49" i="8" s="1"/>
  <c r="F48" i="8"/>
  <c r="H48" i="8" s="1"/>
  <c r="F47" i="8"/>
  <c r="G47" i="8" s="1"/>
  <c r="F46" i="8"/>
  <c r="H46" i="8" s="1"/>
  <c r="F45" i="8"/>
  <c r="G45" i="8" s="1"/>
  <c r="F44" i="8"/>
  <c r="H44" i="8" s="1"/>
  <c r="F43" i="8"/>
  <c r="G43" i="8" s="1"/>
  <c r="F42" i="8"/>
  <c r="H42" i="8" s="1"/>
  <c r="F41" i="8"/>
  <c r="G41" i="8" s="1"/>
  <c r="F40" i="8"/>
  <c r="H40" i="8" s="1"/>
  <c r="F39" i="8"/>
  <c r="G39" i="8" s="1"/>
  <c r="F38" i="8"/>
  <c r="H38" i="8" s="1"/>
  <c r="F37" i="8"/>
  <c r="G37" i="8" s="1"/>
  <c r="F36" i="8"/>
  <c r="H36" i="8" s="1"/>
  <c r="F35" i="8"/>
  <c r="G35" i="8" s="1"/>
  <c r="G34" i="8"/>
  <c r="F34" i="8"/>
  <c r="H34" i="8" s="1"/>
  <c r="F33" i="8"/>
  <c r="G33" i="8" s="1"/>
  <c r="F32" i="8"/>
  <c r="H32" i="8" s="1"/>
  <c r="F31" i="8"/>
  <c r="G31" i="8" s="1"/>
  <c r="F30" i="8"/>
  <c r="H30" i="8" s="1"/>
  <c r="F29" i="8"/>
  <c r="G29" i="8" s="1"/>
  <c r="F28" i="8"/>
  <c r="H28" i="8" s="1"/>
  <c r="F27" i="8"/>
  <c r="G27" i="8" s="1"/>
  <c r="F26" i="8"/>
  <c r="H26" i="8" s="1"/>
  <c r="F25" i="8"/>
  <c r="G25" i="8" s="1"/>
  <c r="F24" i="8"/>
  <c r="H24" i="8" s="1"/>
  <c r="F23" i="8"/>
  <c r="G23" i="8" s="1"/>
  <c r="F22" i="8"/>
  <c r="H22" i="8" s="1"/>
  <c r="F21" i="8"/>
  <c r="G21" i="8" s="1"/>
  <c r="F20" i="8"/>
  <c r="H20" i="8" s="1"/>
  <c r="F19" i="8"/>
  <c r="G19" i="8" s="1"/>
  <c r="F18" i="8"/>
  <c r="H18" i="8" s="1"/>
  <c r="F17" i="8"/>
  <c r="G17" i="8" s="1"/>
  <c r="F16" i="8"/>
  <c r="H16" i="8" s="1"/>
  <c r="F15" i="8"/>
  <c r="D71" i="9"/>
  <c r="E71" i="9" s="1"/>
  <c r="F70" i="9"/>
  <c r="F6" i="9"/>
  <c r="F7" i="9"/>
  <c r="F10" i="9"/>
  <c r="F11" i="9"/>
  <c r="F14" i="9"/>
  <c r="F15" i="9"/>
  <c r="F18" i="9"/>
  <c r="F19" i="9"/>
  <c r="F22" i="9"/>
  <c r="F23" i="9"/>
  <c r="F26" i="9"/>
  <c r="F27" i="9"/>
  <c r="F30" i="9"/>
  <c r="F31" i="9"/>
  <c r="F34" i="9"/>
  <c r="F35" i="9"/>
  <c r="F38" i="9"/>
  <c r="F39" i="9"/>
  <c r="F42" i="9"/>
  <c r="F43" i="9"/>
  <c r="F46" i="9"/>
  <c r="F47" i="9"/>
  <c r="F50" i="9"/>
  <c r="F51" i="9"/>
  <c r="F54" i="9"/>
  <c r="F55" i="9"/>
  <c r="F58" i="9"/>
  <c r="F59" i="9"/>
  <c r="F62" i="9"/>
  <c r="F63" i="9"/>
  <c r="F66" i="9"/>
  <c r="F67" i="9"/>
  <c r="F71" i="9"/>
  <c r="F72" i="9"/>
  <c r="F75" i="9"/>
  <c r="F76" i="9"/>
  <c r="F3" i="9"/>
  <c r="E72" i="9"/>
  <c r="E73" i="9"/>
  <c r="E75" i="9"/>
  <c r="E76" i="9"/>
  <c r="E77" i="9"/>
  <c r="C78" i="9"/>
  <c r="C1048576" i="9" s="1"/>
  <c r="D5" i="9"/>
  <c r="E5" i="9" s="1"/>
  <c r="D6" i="9"/>
  <c r="E6" i="9" s="1"/>
  <c r="D7" i="9"/>
  <c r="E7" i="9" s="1"/>
  <c r="D8" i="9"/>
  <c r="F8" i="9" s="1"/>
  <c r="D9" i="9"/>
  <c r="E9" i="9" s="1"/>
  <c r="D10" i="9"/>
  <c r="E10" i="9" s="1"/>
  <c r="D11" i="9"/>
  <c r="E11" i="9" s="1"/>
  <c r="D12" i="9"/>
  <c r="F12" i="9" s="1"/>
  <c r="D13" i="9"/>
  <c r="E13" i="9" s="1"/>
  <c r="D14" i="9"/>
  <c r="E14" i="9" s="1"/>
  <c r="D15" i="9"/>
  <c r="E15" i="9" s="1"/>
  <c r="D16" i="9"/>
  <c r="E16" i="9" s="1"/>
  <c r="D17" i="9"/>
  <c r="E17" i="9" s="1"/>
  <c r="D18" i="9"/>
  <c r="E18" i="9" s="1"/>
  <c r="D19" i="9"/>
  <c r="E19" i="9" s="1"/>
  <c r="D20" i="9"/>
  <c r="F20" i="9" s="1"/>
  <c r="D21" i="9"/>
  <c r="F21" i="9" s="1"/>
  <c r="D22" i="9"/>
  <c r="E22" i="9" s="1"/>
  <c r="D23" i="9"/>
  <c r="E23" i="9" s="1"/>
  <c r="D24" i="9"/>
  <c r="F24" i="9" s="1"/>
  <c r="D25" i="9"/>
  <c r="E25" i="9" s="1"/>
  <c r="D26" i="9"/>
  <c r="E26" i="9" s="1"/>
  <c r="D27" i="9"/>
  <c r="E27" i="9" s="1"/>
  <c r="D28" i="9"/>
  <c r="F28" i="9" s="1"/>
  <c r="D29" i="9"/>
  <c r="E29" i="9" s="1"/>
  <c r="D30" i="9"/>
  <c r="E30" i="9" s="1"/>
  <c r="D31" i="9"/>
  <c r="E31" i="9" s="1"/>
  <c r="D32" i="9"/>
  <c r="E32" i="9" s="1"/>
  <c r="D33" i="9"/>
  <c r="E33" i="9" s="1"/>
  <c r="D34" i="9"/>
  <c r="E34" i="9" s="1"/>
  <c r="D35" i="9"/>
  <c r="E35" i="9" s="1"/>
  <c r="D36" i="9"/>
  <c r="E36" i="9" s="1"/>
  <c r="D37" i="9"/>
  <c r="F37" i="9" s="1"/>
  <c r="D38" i="9"/>
  <c r="E38" i="9" s="1"/>
  <c r="D39" i="9"/>
  <c r="E39" i="9" s="1"/>
  <c r="D40" i="9"/>
  <c r="F40" i="9" s="1"/>
  <c r="D41" i="9"/>
  <c r="E41" i="9" s="1"/>
  <c r="D42" i="9"/>
  <c r="E42" i="9" s="1"/>
  <c r="D43" i="9"/>
  <c r="E43" i="9" s="1"/>
  <c r="D44" i="9"/>
  <c r="F44" i="9" s="1"/>
  <c r="D45" i="9"/>
  <c r="F45" i="9" s="1"/>
  <c r="D46" i="9"/>
  <c r="E46" i="9" s="1"/>
  <c r="D47" i="9"/>
  <c r="E47" i="9" s="1"/>
  <c r="D48" i="9"/>
  <c r="E48" i="9" s="1"/>
  <c r="D49" i="9"/>
  <c r="E49" i="9" s="1"/>
  <c r="D50" i="9"/>
  <c r="E50" i="9" s="1"/>
  <c r="D51" i="9"/>
  <c r="E51" i="9" s="1"/>
  <c r="D52" i="9"/>
  <c r="F52" i="9" s="1"/>
  <c r="D53" i="9"/>
  <c r="F53" i="9" s="1"/>
  <c r="D54" i="9"/>
  <c r="E54" i="9" s="1"/>
  <c r="D55" i="9"/>
  <c r="E55" i="9" s="1"/>
  <c r="D56" i="9"/>
  <c r="E56" i="9" s="1"/>
  <c r="D57" i="9"/>
  <c r="E57" i="9" s="1"/>
  <c r="D58" i="9"/>
  <c r="E58" i="9" s="1"/>
  <c r="D59" i="9"/>
  <c r="E59" i="9" s="1"/>
  <c r="D60" i="9"/>
  <c r="F60" i="9" s="1"/>
  <c r="D61" i="9"/>
  <c r="F61" i="9" s="1"/>
  <c r="D62" i="9"/>
  <c r="E62" i="9" s="1"/>
  <c r="D63" i="9"/>
  <c r="E63" i="9" s="1"/>
  <c r="D64" i="9"/>
  <c r="E64" i="9" s="1"/>
  <c r="D65" i="9"/>
  <c r="E65" i="9" s="1"/>
  <c r="D66" i="9"/>
  <c r="E66" i="9" s="1"/>
  <c r="D67" i="9"/>
  <c r="E67" i="9" s="1"/>
  <c r="D68" i="9"/>
  <c r="F68" i="9" s="1"/>
  <c r="D69" i="9"/>
  <c r="F69" i="9" s="1"/>
  <c r="D70" i="9"/>
  <c r="E70" i="9" s="1"/>
  <c r="D72" i="9"/>
  <c r="D73" i="9"/>
  <c r="F73" i="9" s="1"/>
  <c r="D74" i="9"/>
  <c r="E74" i="9" s="1"/>
  <c r="D75" i="9"/>
  <c r="D76" i="9"/>
  <c r="D77" i="9"/>
  <c r="F77" i="9" s="1"/>
  <c r="D4" i="9"/>
  <c r="E4" i="9" s="1"/>
  <c r="D3" i="9"/>
  <c r="E3" i="9" s="1"/>
  <c r="F14" i="8"/>
  <c r="H14" i="8" s="1"/>
  <c r="F13" i="8"/>
  <c r="H13" i="8" s="1"/>
  <c r="F12" i="8"/>
  <c r="F11" i="8"/>
  <c r="H11" i="8" s="1"/>
  <c r="G11" i="8" s="1"/>
  <c r="F10" i="8"/>
  <c r="E68" i="9" l="1"/>
  <c r="E60" i="9"/>
  <c r="E52" i="9"/>
  <c r="E44" i="9"/>
  <c r="E40" i="9"/>
  <c r="E28" i="9"/>
  <c r="E24" i="9"/>
  <c r="E20" i="9"/>
  <c r="E12" i="9"/>
  <c r="E8" i="9"/>
  <c r="E69" i="9"/>
  <c r="E61" i="9"/>
  <c r="E53" i="9"/>
  <c r="E45" i="9"/>
  <c r="E37" i="9"/>
  <c r="E21" i="9"/>
  <c r="D78" i="9"/>
  <c r="F78" i="9" s="1"/>
  <c r="F74" i="9"/>
  <c r="F65" i="9"/>
  <c r="F57" i="9"/>
  <c r="F49" i="9"/>
  <c r="F41" i="9"/>
  <c r="F33" i="9"/>
  <c r="F29" i="9"/>
  <c r="F25" i="9"/>
  <c r="F17" i="9"/>
  <c r="F13" i="9"/>
  <c r="F9" i="9"/>
  <c r="F5" i="9"/>
  <c r="G18" i="8"/>
  <c r="G63" i="8"/>
  <c r="F64" i="9"/>
  <c r="F56" i="9"/>
  <c r="F48" i="9"/>
  <c r="F36" i="9"/>
  <c r="F32" i="9"/>
  <c r="F16" i="9"/>
  <c r="F4" i="9"/>
  <c r="G26" i="8"/>
  <c r="G71" i="8"/>
  <c r="G22" i="8"/>
  <c r="G30" i="8"/>
  <c r="G67" i="8"/>
  <c r="G75" i="8"/>
  <c r="G85" i="8"/>
  <c r="F88" i="8"/>
  <c r="G88" i="8" s="1"/>
  <c r="G16" i="8"/>
  <c r="G20" i="8"/>
  <c r="G24" i="8"/>
  <c r="G28" i="8"/>
  <c r="G32" i="8"/>
  <c r="G44" i="8"/>
  <c r="G59" i="8"/>
  <c r="G65" i="8"/>
  <c r="G69" i="8"/>
  <c r="G73" i="8"/>
  <c r="G77" i="8"/>
  <c r="G83" i="8"/>
  <c r="G87" i="8"/>
  <c r="G81" i="8"/>
  <c r="G42" i="8"/>
  <c r="H15" i="8"/>
  <c r="H17" i="8"/>
  <c r="H19" i="8"/>
  <c r="H21" i="8"/>
  <c r="H23" i="8"/>
  <c r="H25" i="8"/>
  <c r="H27" i="8"/>
  <c r="H29" i="8"/>
  <c r="H31" i="8"/>
  <c r="H33" i="8"/>
  <c r="H35" i="8"/>
  <c r="G15" i="8"/>
  <c r="G36" i="8"/>
  <c r="H37" i="8"/>
  <c r="G38" i="8"/>
  <c r="H39" i="8"/>
  <c r="G40" i="8"/>
  <c r="H41" i="8"/>
  <c r="H43" i="8"/>
  <c r="H45" i="8"/>
  <c r="G46" i="8"/>
  <c r="H47" i="8"/>
  <c r="G48" i="8"/>
  <c r="H49" i="8"/>
  <c r="H50" i="8"/>
  <c r="G51" i="8"/>
  <c r="H52" i="8"/>
  <c r="G53" i="8"/>
  <c r="H54" i="8"/>
  <c r="G55" i="8"/>
  <c r="H56" i="8"/>
  <c r="G57" i="8"/>
  <c r="H58" i="8"/>
  <c r="H60" i="8"/>
  <c r="G61" i="8"/>
  <c r="H62" i="8"/>
  <c r="H64" i="8"/>
  <c r="H66" i="8"/>
  <c r="H68" i="8"/>
  <c r="H70" i="8"/>
  <c r="H72" i="8"/>
  <c r="H74" i="8"/>
  <c r="H76" i="8"/>
  <c r="H78" i="8"/>
  <c r="H80" i="8"/>
  <c r="H82" i="8"/>
  <c r="H84" i="8"/>
  <c r="H86" i="8"/>
  <c r="E78" i="9"/>
  <c r="G13" i="8"/>
  <c r="H12" i="8"/>
  <c r="H10" i="8"/>
  <c r="G14" i="8"/>
  <c r="H88" i="8" l="1"/>
  <c r="D18" i="8"/>
  <c r="D27" i="8"/>
  <c r="G12" i="8"/>
  <c r="G10" i="8"/>
  <c r="D62" i="8"/>
  <c r="D69" i="8"/>
  <c r="D26" i="8"/>
  <c r="D12" i="8"/>
  <c r="D66" i="8" l="1"/>
  <c r="D11" i="8"/>
  <c r="D56" i="8"/>
  <c r="D14" i="8"/>
  <c r="D72" i="8"/>
  <c r="D77" i="8"/>
  <c r="D15" i="8"/>
  <c r="D54" i="8"/>
  <c r="D37" i="8"/>
  <c r="D30" i="8"/>
  <c r="D19" i="8"/>
  <c r="D58" i="8"/>
  <c r="D73" i="8"/>
  <c r="D13" i="8"/>
  <c r="D65" i="8"/>
  <c r="D59" i="8"/>
  <c r="D53" i="8"/>
  <c r="D36" i="8"/>
  <c r="D64" i="8"/>
  <c r="D10" i="8"/>
  <c r="D82" i="8" l="1"/>
  <c r="D8" i="8" s="1"/>
</calcChain>
</file>

<file path=xl/sharedStrings.xml><?xml version="1.0" encoding="utf-8"?>
<sst xmlns="http://schemas.openxmlformats.org/spreadsheetml/2006/main" count="257" uniqueCount="166">
  <si>
    <t>Абрамов Виталий Петрович</t>
  </si>
  <si>
    <t>Амиров Хасым Оразович</t>
  </si>
  <si>
    <t>Антонова Ирина Ивановна</t>
  </si>
  <si>
    <t>Балюбаш Ирина Михайловна</t>
  </si>
  <si>
    <t>Балюбаш Любовь Викторовна</t>
  </si>
  <si>
    <t>Балюбаш Надежда Михайловна</t>
  </si>
  <si>
    <t>Бекимова Жанар Жусуповна</t>
  </si>
  <si>
    <t>Воронина Любовь Михайловна</t>
  </si>
  <si>
    <t>Гамбург Людмила Васильевна</t>
  </si>
  <si>
    <t>Гамбург Людмила Николаевна</t>
  </si>
  <si>
    <t>Гисс Елена Александровна</t>
  </si>
  <si>
    <t>Гелеверя Юлия Юрьевна</t>
  </si>
  <si>
    <t>Горбенко Лидия Александровна</t>
  </si>
  <si>
    <t>Гамбург Нина Александровна</t>
  </si>
  <si>
    <t>Дармешкина Елена Ивановна</t>
  </si>
  <si>
    <t>Заболотина Наталья Ивановна</t>
  </si>
  <si>
    <t>Зверева Ольга Александровна</t>
  </si>
  <si>
    <t>Казбекова Кульнар Хаиржановна</t>
  </si>
  <si>
    <t>Камионко Сергей Станиславович</t>
  </si>
  <si>
    <t>Камионко Владимир Михайлович</t>
  </si>
  <si>
    <t>Каштанова Надежда Алексеевна</t>
  </si>
  <si>
    <t>Кистер Эльвира Владимировна</t>
  </si>
  <si>
    <t>Кудайбергенова Сария Агбаевна</t>
  </si>
  <si>
    <t>Лусикова Анастасия Анатольевна</t>
  </si>
  <si>
    <t>Львова Наталья Ивановна</t>
  </si>
  <si>
    <t>Моргунова Ольга Юрьевна</t>
  </si>
  <si>
    <t>Мухин Виктор Алексеевич</t>
  </si>
  <si>
    <t>Мельгаф Ирина Робертовна</t>
  </si>
  <si>
    <t>Нукебаева Гульнара Ирановна</t>
  </si>
  <si>
    <t>Нукебаева Роза Бекбулатовна</t>
  </si>
  <si>
    <t>Прокопенко Елена Ивановна</t>
  </si>
  <si>
    <t>Павленко Наталья Петровна</t>
  </si>
  <si>
    <t>Ребрей Ольга Александровна</t>
  </si>
  <si>
    <t>Смирнова Марина Анатольевна</t>
  </si>
  <si>
    <t>Савина Наталья Владимировна</t>
  </si>
  <si>
    <t>Смагулов Берк Гарифуллаевич</t>
  </si>
  <si>
    <t>Сувига Наталья Ивановна</t>
  </si>
  <si>
    <t>Сувига Людмила Михайловна</t>
  </si>
  <si>
    <t>Ухмылова Оксана Александровна</t>
  </si>
  <si>
    <t>Хусаинова Гульжан Хаиржановна</t>
  </si>
  <si>
    <t>Хусаинова Гульжанар Гарифуллаевна</t>
  </si>
  <si>
    <t>Чащина Инна Юрьевна</t>
  </si>
  <si>
    <t>Чигринов Василий Иванович</t>
  </si>
  <si>
    <t>Яковлева Елена Анатольевна</t>
  </si>
  <si>
    <t>Алесс Галина Павловна</t>
  </si>
  <si>
    <t>Макаренко Натал.</t>
  </si>
  <si>
    <t>Калиев Айтбай Хаиржанович</t>
  </si>
  <si>
    <t>Хорев Александр Николаевич</t>
  </si>
  <si>
    <t>Воронина Ольга Владимировна</t>
  </si>
  <si>
    <t>Маркелова Елена Александровна</t>
  </si>
  <si>
    <t>Гольцова Наталья Яковлевна</t>
  </si>
  <si>
    <t>Демина Елена Алексеевна</t>
  </si>
  <si>
    <t>Каратыш Татьяна Викторовна</t>
  </si>
  <si>
    <t>Казбекова Кульбарам</t>
  </si>
  <si>
    <t>Нукебаев Наурызбай Газизович</t>
  </si>
  <si>
    <t>Смагулова Гульзада Гарифуллаевна</t>
  </si>
  <si>
    <t>Фуртат Елена Викторовна</t>
  </si>
  <si>
    <t>Хашимова Зауреш Жусуповна</t>
  </si>
  <si>
    <t>обл</t>
  </si>
  <si>
    <t>р-н</t>
  </si>
  <si>
    <t>без п/н ра</t>
  </si>
  <si>
    <t>литры</t>
  </si>
  <si>
    <t>общ</t>
  </si>
  <si>
    <t xml:space="preserve">   </t>
  </si>
  <si>
    <t>№ п/п</t>
  </si>
  <si>
    <t>Список получателей субсидии  Ф.И.О.</t>
  </si>
  <si>
    <t>Матюхин С.В.</t>
  </si>
  <si>
    <t>Количество литров</t>
  </si>
  <si>
    <t>Сумма начисленной субсидии</t>
  </si>
  <si>
    <t>Керейбаев Тыныс Айткенович</t>
  </si>
  <si>
    <t xml:space="preserve"> </t>
  </si>
  <si>
    <t>Смагулов Хабиболла Кабжанович</t>
  </si>
  <si>
    <t>Керейбаев Тыныс Айтимович</t>
  </si>
  <si>
    <t>В том числе за счет областных средств</t>
  </si>
  <si>
    <t>В том числе за счет районных средств</t>
  </si>
  <si>
    <t>Филоненко Александр Геннадьевич</t>
  </si>
  <si>
    <t>Аскарова Камарья Сапаровна</t>
  </si>
  <si>
    <t>Демина Раиса Валентиновна</t>
  </si>
  <si>
    <t>Балухтина Наталья Юрьевна</t>
  </si>
  <si>
    <t>Глава сельского поселения</t>
  </si>
  <si>
    <t>А.Е.Бургардт</t>
  </si>
  <si>
    <t>Забродина  Юлия Юрьевна</t>
  </si>
  <si>
    <t>Микрюков Яков Валерьевич</t>
  </si>
  <si>
    <t>Смагулова  Кульбаршин Темиртасовна</t>
  </si>
  <si>
    <t>Гальчина Николай Викторович</t>
  </si>
  <si>
    <t>Результаты отбора от 02.08.2024г. для предоставления субсидии на возмещение части затрат по производству молока, гражданам ведущим личное подсобное хозяйство по Баррикадскому сельскому поселению</t>
  </si>
  <si>
    <t>Макаренко Наталья Александровна</t>
  </si>
  <si>
    <t>Титовец Александра Алексеевна</t>
  </si>
  <si>
    <t xml:space="preserve">         ФИО</t>
  </si>
  <si>
    <t>Июнь</t>
  </si>
  <si>
    <t>Июль</t>
  </si>
  <si>
    <t>Титовец А.А.</t>
  </si>
  <si>
    <t>Аскарова К.С.</t>
  </si>
  <si>
    <t>Дармешкина Е.И.</t>
  </si>
  <si>
    <t>Демина Р.В.</t>
  </si>
  <si>
    <t>Забродина Ю.Ю.</t>
  </si>
  <si>
    <t>Казбекова К.Х.</t>
  </si>
  <si>
    <t>Камионко С.С.</t>
  </si>
  <si>
    <t>Каштанова Н.А.</t>
  </si>
  <si>
    <t>Микрюков Я.В.</t>
  </si>
  <si>
    <t>Мельгаф И.Р.</t>
  </si>
  <si>
    <t>Новикова Е.Н.</t>
  </si>
  <si>
    <t>Нукебаева Г.И.</t>
  </si>
  <si>
    <t>Павленко Н.П.</t>
  </si>
  <si>
    <t>Ребрей О.А.</t>
  </si>
  <si>
    <t>Смагулов Б.Г.</t>
  </si>
  <si>
    <t>Смагулова Г.Г.</t>
  </si>
  <si>
    <t>Смагулова К.Т.</t>
  </si>
  <si>
    <t>Смирнова М.А.</t>
  </si>
  <si>
    <t>Сувига Л.М.</t>
  </si>
  <si>
    <t>Сувига Н.И.</t>
  </si>
  <si>
    <t>Ухмылова О.А.</t>
  </si>
  <si>
    <t>Хорев А.Н.</t>
  </si>
  <si>
    <t>Хусаинова Г. Г</t>
  </si>
  <si>
    <t>Чащина И.Ю.</t>
  </si>
  <si>
    <t>Балюбаш И.М.</t>
  </si>
  <si>
    <t>Балюбаш Л.В.</t>
  </si>
  <si>
    <t>Бекимова Ж.Ж.</t>
  </si>
  <si>
    <t>Воронина Л.М.</t>
  </si>
  <si>
    <t>Воронина О.В.</t>
  </si>
  <si>
    <t>Гальчин Н</t>
  </si>
  <si>
    <t>Гамбург Л.В.</t>
  </si>
  <si>
    <t>Гамбург Н.А.</t>
  </si>
  <si>
    <t>Гелеверя Ю.Ю.</t>
  </si>
  <si>
    <t>Гисс Е.А.</t>
  </si>
  <si>
    <t>Гольцова Н.Я.</t>
  </si>
  <si>
    <t>Заболотина Н.И.</t>
  </si>
  <si>
    <t>Камионко В.М.</t>
  </si>
  <si>
    <t>Каратыш Т.В.</t>
  </si>
  <si>
    <t>Лусикова А.А.</t>
  </si>
  <si>
    <t>Макаренко Н.А.</t>
  </si>
  <si>
    <t>Мухина Н.В.</t>
  </si>
  <si>
    <t>Фуртат Е.В.</t>
  </si>
  <si>
    <t>Хашимова З.Ж.</t>
  </si>
  <si>
    <t>Чигринов В.И.</t>
  </si>
  <si>
    <t>Яковлева Е.А.</t>
  </si>
  <si>
    <t>Львова Н.И.</t>
  </si>
  <si>
    <t>Заготовитель                                    Озолин А.В.</t>
  </si>
  <si>
    <t xml:space="preserve">Ведомость            
       Закупки молока у граждан, ведущих личное подсобное хозяйство
   за июнь, июль месяцы 2024г.     
</t>
  </si>
  <si>
    <t>Итого:</t>
  </si>
  <si>
    <t>Балухтина Н.Ю.</t>
  </si>
  <si>
    <t>Балюбаш Н.М.</t>
  </si>
  <si>
    <t>Гамбург Л.Н.</t>
  </si>
  <si>
    <t>Горбенко Л.А.</t>
  </si>
  <si>
    <t>Демина Е.А.</t>
  </si>
  <si>
    <t>Зверева О.А.</t>
  </si>
  <si>
    <t>Ирикбаева К.Т.</t>
  </si>
  <si>
    <t>Казбекова К.</t>
  </si>
  <si>
    <t>Калиев А.Х.</t>
  </si>
  <si>
    <t>Керейбаев Т.А.</t>
  </si>
  <si>
    <t>Кистер Э.В.</t>
  </si>
  <si>
    <t>Маркелова Е.А.</t>
  </si>
  <si>
    <t>Моргунова О.Ю.</t>
  </si>
  <si>
    <t>Нукебаев Н.Г.</t>
  </si>
  <si>
    <t>13 891,5</t>
  </si>
  <si>
    <t>Нукебаева Р.Б.</t>
  </si>
  <si>
    <t>Прокопенко Е.И.</t>
  </si>
  <si>
    <t>Савина Н.А.</t>
  </si>
  <si>
    <t>Сенечкина А.Л.</t>
  </si>
  <si>
    <t>Филоненко А.Г.</t>
  </si>
  <si>
    <t>2 235,1</t>
  </si>
  <si>
    <t>Хусаинова Г.Х.</t>
  </si>
  <si>
    <t xml:space="preserve">   Ведомость            
            Закупки молока у граждан, ведущих                             личное подсобное хозяйство
    за июнь, июль месяцы 2024г.     
</t>
  </si>
  <si>
    <t>Заготовитель                                     Трикоз Н.О.</t>
  </si>
  <si>
    <t>По результатам отбора приняты заявки  для перечисления субсидии на возмещение части затрат по производству молока, гражданам ведущим личное подсобное хозяйство в количестве 60 штук на 206 808литров реализованного молока на сумму сибсидии  744 508,8 (Семьсот сорок четыре тысяча пятьсот восемь рублей 80 копеек). Все заявки соответствуют требованиям отбора.</t>
  </si>
  <si>
    <t>Ирикбаева Куралай Темирбаевна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</si>
</sst>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8"/>
      <color indexed="17"/>
      <name val="Arial Cyr"/>
      <charset val="204"/>
    </font>
    <font>
      <sz val="8"/>
      <color rgb="FF002060"/>
      <name val="Arial Cyr"/>
      <charset val="204"/>
    </font>
    <font>
      <sz val="8"/>
      <color rgb="FF00206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2"/>
      <color rgb="FF002060"/>
      <name val="Times New Roman"/>
      <family val="1"/>
      <charset val="204"/>
    </font>
    <font>
      <b/>
      <sz val="12"/>
      <name val="Arial Cyr"/>
      <charset val="204"/>
    </font>
    <font>
      <sz val="12"/>
      <color rgb="FFFF0000"/>
      <name val="Times New Roman"/>
      <family val="1"/>
      <charset val="204"/>
    </font>
    <font>
      <sz val="10"/>
      <color rgb="FF002060"/>
      <name val="Arial Cyr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theme="0" tint="-0.4999847407452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2" fontId="0" fillId="3" borderId="0" xfId="0" applyNumberFormat="1" applyFill="1"/>
    <xf numFmtId="0" fontId="0" fillId="3" borderId="0" xfId="0" applyFill="1"/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0" fillId="0" borderId="0" xfId="0" applyFill="1"/>
    <xf numFmtId="0" fontId="5" fillId="0" borderId="0" xfId="0" applyFont="1" applyBorder="1" applyAlignment="1">
      <alignment horizontal="center"/>
    </xf>
    <xf numFmtId="0" fontId="8" fillId="0" borderId="0" xfId="0" applyFont="1" applyAlignment="1"/>
    <xf numFmtId="0" fontId="2" fillId="0" borderId="0" xfId="0" applyFont="1"/>
    <xf numFmtId="0" fontId="9" fillId="0" borderId="3" xfId="0" applyFont="1" applyBorder="1"/>
    <xf numFmtId="0" fontId="9" fillId="0" borderId="3" xfId="0" applyFont="1" applyBorder="1" applyAlignment="1">
      <alignment horizontal="center" wrapText="1"/>
    </xf>
    <xf numFmtId="0" fontId="2" fillId="0" borderId="3" xfId="0" applyFont="1" applyBorder="1"/>
    <xf numFmtId="0" fontId="8" fillId="0" borderId="3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9" fillId="0" borderId="0" xfId="0" applyFont="1"/>
    <xf numFmtId="0" fontId="8" fillId="0" borderId="3" xfId="0" applyFont="1" applyBorder="1"/>
    <xf numFmtId="2" fontId="10" fillId="2" borderId="3" xfId="0" applyNumberFormat="1" applyFont="1" applyFill="1" applyBorder="1"/>
    <xf numFmtId="0" fontId="2" fillId="0" borderId="0" xfId="0" applyFont="1" applyFill="1"/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wrapText="1"/>
    </xf>
    <xf numFmtId="2" fontId="2" fillId="0" borderId="3" xfId="0" applyNumberFormat="1" applyFont="1" applyBorder="1"/>
    <xf numFmtId="2" fontId="8" fillId="0" borderId="3" xfId="0" applyNumberFormat="1" applyFont="1" applyBorder="1"/>
    <xf numFmtId="2" fontId="9" fillId="0" borderId="3" xfId="0" applyNumberFormat="1" applyFont="1" applyBorder="1"/>
    <xf numFmtId="0" fontId="2" fillId="3" borderId="0" xfId="0" applyFont="1" applyFill="1"/>
    <xf numFmtId="0" fontId="8" fillId="0" borderId="3" xfId="0" applyFont="1" applyFill="1" applyBorder="1"/>
    <xf numFmtId="0" fontId="0" fillId="0" borderId="0" xfId="0" applyBorder="1" applyAlignment="1">
      <alignment wrapText="1"/>
    </xf>
    <xf numFmtId="0" fontId="8" fillId="0" borderId="0" xfId="0" applyFont="1" applyBorder="1" applyAlignment="1">
      <alignment vertical="top" wrapText="1"/>
    </xf>
    <xf numFmtId="0" fontId="12" fillId="0" borderId="3" xfId="0" applyFont="1" applyBorder="1" applyAlignment="1">
      <alignment wrapText="1"/>
    </xf>
    <xf numFmtId="0" fontId="13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3" xfId="0" applyFont="1" applyBorder="1" applyAlignment="1">
      <alignment horizontal="left" wrapText="1"/>
    </xf>
    <xf numFmtId="0" fontId="15" fillId="0" borderId="0" xfId="0" applyFont="1" applyAlignment="1">
      <alignment horizontal="left"/>
    </xf>
    <xf numFmtId="0" fontId="18" fillId="0" borderId="3" xfId="0" applyFont="1" applyBorder="1" applyAlignment="1">
      <alignment horizontal="center"/>
    </xf>
    <xf numFmtId="0" fontId="16" fillId="0" borderId="3" xfId="0" applyFont="1" applyBorder="1" applyAlignment="1">
      <alignment horizontal="left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center" vertical="center"/>
    </xf>
    <xf numFmtId="2" fontId="11" fillId="0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0" fontId="19" fillId="0" borderId="3" xfId="0" applyFont="1" applyFill="1" applyBorder="1"/>
    <xf numFmtId="0" fontId="0" fillId="0" borderId="3" xfId="0" applyFont="1" applyFill="1" applyBorder="1"/>
    <xf numFmtId="3" fontId="0" fillId="0" borderId="3" xfId="0" applyNumberFormat="1" applyFont="1" applyFill="1" applyBorder="1"/>
    <xf numFmtId="3" fontId="19" fillId="0" borderId="3" xfId="0" applyNumberFormat="1" applyFont="1" applyFill="1" applyBorder="1"/>
    <xf numFmtId="2" fontId="19" fillId="0" borderId="3" xfId="0" applyNumberFormat="1" applyFont="1" applyFill="1" applyBorder="1"/>
    <xf numFmtId="0" fontId="0" fillId="0" borderId="3" xfId="0" applyFont="1" applyBorder="1"/>
    <xf numFmtId="2" fontId="0" fillId="0" borderId="3" xfId="0" applyNumberFormat="1" applyFont="1" applyFill="1" applyBorder="1"/>
    <xf numFmtId="0" fontId="2" fillId="3" borderId="4" xfId="0" applyFont="1" applyFill="1" applyBorder="1"/>
    <xf numFmtId="0" fontId="0" fillId="0" borderId="3" xfId="0" applyFont="1" applyBorder="1" applyAlignment="1">
      <alignment horizontal="left"/>
    </xf>
    <xf numFmtId="164" fontId="0" fillId="0" borderId="3" xfId="1" applyNumberFormat="1" applyFont="1" applyBorder="1" applyAlignment="1">
      <alignment horizontal="left"/>
    </xf>
    <xf numFmtId="164" fontId="0" fillId="0" borderId="3" xfId="0" applyNumberFormat="1" applyFont="1" applyBorder="1" applyAlignment="1">
      <alignment horizontal="left"/>
    </xf>
    <xf numFmtId="2" fontId="8" fillId="2" borderId="3" xfId="0" applyNumberFormat="1" applyFont="1" applyFill="1" applyBorder="1"/>
    <xf numFmtId="0" fontId="6" fillId="0" borderId="3" xfId="0" applyFont="1" applyBorder="1" applyAlignment="1">
      <alignment wrapText="1"/>
    </xf>
    <xf numFmtId="0" fontId="6" fillId="0" borderId="3" xfId="0" applyFont="1" applyBorder="1"/>
    <xf numFmtId="0" fontId="15" fillId="0" borderId="3" xfId="0" applyFont="1" applyBorder="1" applyAlignment="1">
      <alignment horizontal="left"/>
    </xf>
    <xf numFmtId="0" fontId="15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164" fontId="14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64" fontId="15" fillId="0" borderId="3" xfId="1" applyNumberFormat="1" applyFont="1" applyBorder="1" applyAlignment="1">
      <alignment horizontal="center"/>
    </xf>
    <xf numFmtId="164" fontId="15" fillId="0" borderId="3" xfId="0" applyNumberFormat="1" applyFont="1" applyBorder="1" applyAlignment="1">
      <alignment horizontal="center"/>
    </xf>
    <xf numFmtId="164" fontId="15" fillId="0" borderId="0" xfId="0" applyNumberFormat="1" applyFont="1" applyAlignment="1">
      <alignment horizontal="center"/>
    </xf>
    <xf numFmtId="0" fontId="20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3" fontId="14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1" fillId="0" borderId="0" xfId="0" applyFont="1"/>
    <xf numFmtId="0" fontId="4" fillId="0" borderId="0" xfId="0" applyFont="1" applyAlignment="1">
      <alignment vertical="center"/>
    </xf>
    <xf numFmtId="0" fontId="24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/>
    </xf>
    <xf numFmtId="0" fontId="8" fillId="0" borderId="4" xfId="0" applyFont="1" applyBorder="1" applyAlignment="1">
      <alignment vertical="top" wrapText="1"/>
    </xf>
    <xf numFmtId="0" fontId="0" fillId="0" borderId="0" xfId="0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23" fillId="0" borderId="1" xfId="0" applyFont="1" applyBorder="1" applyAlignment="1">
      <alignment horizontal="right" vertical="top" wrapText="1"/>
    </xf>
    <xf numFmtId="0" fontId="23" fillId="0" borderId="2" xfId="0" applyFont="1" applyBorder="1" applyAlignment="1">
      <alignment horizontal="right" vertical="top" wrapText="1"/>
    </xf>
    <xf numFmtId="0" fontId="24" fillId="0" borderId="1" xfId="0" applyFont="1" applyBorder="1" applyAlignment="1">
      <alignment horizontal="right" vertical="top" wrapText="1"/>
    </xf>
    <xf numFmtId="0" fontId="24" fillId="0" borderId="2" xfId="0" applyFont="1" applyBorder="1" applyAlignment="1">
      <alignment horizontal="right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1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90</xdr:row>
      <xdr:rowOff>47625</xdr:rowOff>
    </xdr:from>
    <xdr:to>
      <xdr:col>5</xdr:col>
      <xdr:colOff>714375</xdr:colOff>
      <xdr:row>91</xdr:row>
      <xdr:rowOff>133350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05150" y="13792200"/>
          <a:ext cx="1247775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6"/>
  <sheetViews>
    <sheetView tabSelected="1" zoomScaleNormal="100" workbookViewId="0">
      <selection activeCell="J26" sqref="J26"/>
    </sheetView>
  </sheetViews>
  <sheetFormatPr defaultRowHeight="12.75" x14ac:dyDescent="0.2"/>
  <cols>
    <col min="2" max="2" width="8.140625" customWidth="1"/>
    <col min="3" max="3" width="27.7109375" customWidth="1"/>
    <col min="4" max="4" width="0.140625" hidden="1" customWidth="1"/>
    <col min="5" max="5" width="9.5703125" customWidth="1"/>
    <col min="6" max="6" width="12.7109375" customWidth="1"/>
    <col min="7" max="7" width="12.85546875" customWidth="1"/>
    <col min="8" max="9" width="11.42578125" customWidth="1"/>
    <col min="10" max="10" width="24" bestFit="1" customWidth="1"/>
  </cols>
  <sheetData>
    <row r="1" spans="2:14" s="11" customFormat="1" ht="40.5" customHeight="1" x14ac:dyDescent="0.2">
      <c r="B1" s="10"/>
      <c r="C1" s="85" t="s">
        <v>85</v>
      </c>
      <c r="D1" s="85"/>
      <c r="E1" s="85"/>
      <c r="F1" s="85"/>
      <c r="G1" s="85"/>
      <c r="H1" s="85"/>
      <c r="I1" s="29"/>
    </row>
    <row r="2" spans="2:14" s="11" customFormat="1" ht="36" customHeight="1" x14ac:dyDescent="0.2">
      <c r="B2" s="12" t="s">
        <v>64</v>
      </c>
      <c r="C2" s="13" t="s">
        <v>65</v>
      </c>
      <c r="D2" s="14"/>
      <c r="E2" s="15" t="s">
        <v>67</v>
      </c>
      <c r="F2" s="16" t="s">
        <v>68</v>
      </c>
      <c r="G2" s="13" t="s">
        <v>73</v>
      </c>
      <c r="H2" s="13" t="s">
        <v>74</v>
      </c>
    </row>
    <row r="3" spans="2:14" s="11" customFormat="1" ht="11.25" hidden="1" x14ac:dyDescent="0.2">
      <c r="B3" s="17"/>
      <c r="C3" s="12"/>
      <c r="D3" s="14"/>
      <c r="E3" s="18" t="s">
        <v>61</v>
      </c>
      <c r="F3" s="18" t="s">
        <v>62</v>
      </c>
      <c r="G3" s="12" t="s">
        <v>58</v>
      </c>
      <c r="H3" s="12" t="s">
        <v>59</v>
      </c>
    </row>
    <row r="4" spans="2:14" s="11" customFormat="1" ht="11.25" hidden="1" x14ac:dyDescent="0.2">
      <c r="B4" s="17"/>
      <c r="C4" s="12"/>
      <c r="D4" s="14">
        <v>567</v>
      </c>
      <c r="E4" s="18"/>
      <c r="F4" s="18"/>
      <c r="G4" s="12"/>
      <c r="H4" s="12"/>
    </row>
    <row r="5" spans="2:14" s="11" customFormat="1" ht="11.25" hidden="1" x14ac:dyDescent="0.2">
      <c r="B5" s="17"/>
      <c r="C5" s="12"/>
      <c r="D5" s="14"/>
      <c r="E5" s="18"/>
      <c r="F5" s="18"/>
      <c r="G5" s="12"/>
      <c r="H5" s="12"/>
    </row>
    <row r="6" spans="2:14" s="11" customFormat="1" ht="11.25" hidden="1" x14ac:dyDescent="0.2">
      <c r="B6" s="17"/>
      <c r="C6" s="12"/>
      <c r="D6" s="14"/>
      <c r="E6" s="18"/>
      <c r="F6" s="18"/>
      <c r="G6" s="12"/>
      <c r="H6" s="12"/>
    </row>
    <row r="7" spans="2:14" s="11" customFormat="1" ht="11.25" hidden="1" x14ac:dyDescent="0.2">
      <c r="B7" s="17"/>
      <c r="C7" s="12"/>
      <c r="D7" s="14" t="s">
        <v>60</v>
      </c>
      <c r="E7" s="18"/>
      <c r="F7" s="18"/>
      <c r="G7" s="12"/>
      <c r="H7" s="12"/>
    </row>
    <row r="8" spans="2:14" s="11" customFormat="1" ht="15.75" hidden="1" customHeight="1" x14ac:dyDescent="0.2">
      <c r="B8" s="17"/>
      <c r="C8" s="12"/>
      <c r="D8" s="19">
        <f t="shared" ref="D8" si="0">D79</f>
        <v>0</v>
      </c>
      <c r="E8" s="18"/>
      <c r="F8" s="18"/>
      <c r="G8" s="12"/>
      <c r="H8" s="12"/>
      <c r="M8" s="20"/>
      <c r="N8" s="20"/>
    </row>
    <row r="9" spans="2:14" s="11" customFormat="1" ht="11.25" hidden="1" x14ac:dyDescent="0.2">
      <c r="B9" s="17"/>
      <c r="C9" s="12"/>
      <c r="D9" s="14"/>
      <c r="E9" s="18"/>
      <c r="F9" s="18"/>
      <c r="G9" s="12"/>
      <c r="H9" s="12"/>
      <c r="M9" s="20"/>
      <c r="N9" s="20"/>
    </row>
    <row r="10" spans="2:14" s="11" customFormat="1" ht="11.25" hidden="1" x14ac:dyDescent="0.2">
      <c r="B10" s="21">
        <v>1</v>
      </c>
      <c r="C10" s="22" t="s">
        <v>0</v>
      </c>
      <c r="D10" s="23" t="e">
        <f>#REF!*0.87+0.32</f>
        <v>#REF!</v>
      </c>
      <c r="E10" s="18"/>
      <c r="F10" s="24">
        <f t="shared" ref="F10:F14" si="1">E10*2.6</f>
        <v>0</v>
      </c>
      <c r="G10" s="25">
        <f t="shared" ref="G10:G14" si="2">F10-H10</f>
        <v>0</v>
      </c>
      <c r="H10" s="25">
        <f t="shared" ref="H10:H14" si="3">F10*2/100</f>
        <v>0</v>
      </c>
      <c r="I10" s="26"/>
      <c r="M10" s="20"/>
      <c r="N10" s="20"/>
    </row>
    <row r="11" spans="2:14" s="11" customFormat="1" ht="24.75" hidden="1" customHeight="1" x14ac:dyDescent="0.2">
      <c r="B11" s="21">
        <v>2</v>
      </c>
      <c r="C11" s="22" t="s">
        <v>1</v>
      </c>
      <c r="D11" s="23" t="e">
        <f>#REF!*0.87</f>
        <v>#REF!</v>
      </c>
      <c r="E11" s="18"/>
      <c r="F11" s="24">
        <f t="shared" si="1"/>
        <v>0</v>
      </c>
      <c r="G11" s="25">
        <f t="shared" si="2"/>
        <v>0</v>
      </c>
      <c r="H11" s="25">
        <f t="shared" si="3"/>
        <v>0</v>
      </c>
      <c r="I11" s="26"/>
      <c r="M11" s="20"/>
      <c r="N11" s="20"/>
    </row>
    <row r="12" spans="2:14" s="11" customFormat="1" ht="11.25" hidden="1" x14ac:dyDescent="0.2">
      <c r="B12" s="21"/>
      <c r="C12" s="22" t="s">
        <v>2</v>
      </c>
      <c r="D12" s="23" t="e">
        <f>#REF!*0.87</f>
        <v>#REF!</v>
      </c>
      <c r="E12" s="27"/>
      <c r="F12" s="24">
        <f t="shared" si="1"/>
        <v>0</v>
      </c>
      <c r="G12" s="25">
        <f t="shared" si="2"/>
        <v>0</v>
      </c>
      <c r="H12" s="25">
        <f t="shared" si="3"/>
        <v>0</v>
      </c>
      <c r="I12" s="26"/>
      <c r="M12" s="20"/>
      <c r="N12" s="20"/>
    </row>
    <row r="13" spans="2:14" s="11" customFormat="1" ht="11.25" hidden="1" x14ac:dyDescent="0.2">
      <c r="B13" s="21"/>
      <c r="C13" s="22"/>
      <c r="D13" s="23" t="e">
        <f>#REF!*0.87</f>
        <v>#REF!</v>
      </c>
      <c r="E13" s="27"/>
      <c r="F13" s="24">
        <f t="shared" si="1"/>
        <v>0</v>
      </c>
      <c r="G13" s="25">
        <f t="shared" si="2"/>
        <v>0</v>
      </c>
      <c r="H13" s="25">
        <f t="shared" si="3"/>
        <v>0</v>
      </c>
      <c r="I13" s="26"/>
      <c r="M13" s="20"/>
      <c r="N13" s="20"/>
    </row>
    <row r="14" spans="2:14" s="11" customFormat="1" ht="24.75" hidden="1" customHeight="1" x14ac:dyDescent="0.2">
      <c r="B14" s="21"/>
      <c r="C14" s="22" t="s">
        <v>44</v>
      </c>
      <c r="D14" s="23" t="e">
        <f>#REF!*0.87</f>
        <v>#REF!</v>
      </c>
      <c r="E14" s="27"/>
      <c r="F14" s="24">
        <f t="shared" si="1"/>
        <v>0</v>
      </c>
      <c r="G14" s="25">
        <f t="shared" si="2"/>
        <v>0</v>
      </c>
      <c r="H14" s="25">
        <f t="shared" si="3"/>
        <v>0</v>
      </c>
      <c r="I14" s="26"/>
      <c r="M14" s="20"/>
      <c r="N14" s="20"/>
    </row>
    <row r="15" spans="2:14" s="11" customFormat="1" ht="24.75" customHeight="1" x14ac:dyDescent="0.2">
      <c r="B15" s="31">
        <v>1</v>
      </c>
      <c r="C15" s="22" t="s">
        <v>76</v>
      </c>
      <c r="D15" s="23" t="e">
        <f>#REF!*0.87</f>
        <v>#REF!</v>
      </c>
      <c r="E15" s="47">
        <v>1679</v>
      </c>
      <c r="F15" s="55">
        <f>E15*3.6</f>
        <v>6044.4000000000005</v>
      </c>
      <c r="G15" s="56">
        <f>F15*98/100</f>
        <v>5923.5120000000006</v>
      </c>
      <c r="H15" s="57">
        <f>F15*2/100</f>
        <v>120.88800000000001</v>
      </c>
      <c r="I15" s="26"/>
      <c r="M15" s="20"/>
      <c r="N15" s="20"/>
    </row>
    <row r="16" spans="2:14" s="11" customFormat="1" ht="24.75" customHeight="1" x14ac:dyDescent="0.2">
      <c r="B16" s="21">
        <v>2</v>
      </c>
      <c r="C16" s="22" t="s">
        <v>78</v>
      </c>
      <c r="D16" s="23"/>
      <c r="E16" s="47">
        <v>1232.5</v>
      </c>
      <c r="F16" s="55">
        <f>E16*3.6</f>
        <v>4437</v>
      </c>
      <c r="G16" s="56">
        <f t="shared" ref="G16:G77" si="4">F16*98/100</f>
        <v>4348.26</v>
      </c>
      <c r="H16" s="57">
        <f t="shared" ref="H16:H77" si="5">F16*2/100</f>
        <v>88.74</v>
      </c>
      <c r="I16" s="54"/>
      <c r="M16" s="20"/>
      <c r="N16" s="20"/>
    </row>
    <row r="17" spans="2:14" s="11" customFormat="1" ht="14.25" customHeight="1" x14ac:dyDescent="0.2">
      <c r="B17" s="31">
        <v>3</v>
      </c>
      <c r="C17" s="22" t="s">
        <v>3</v>
      </c>
      <c r="D17" s="23"/>
      <c r="E17" s="47">
        <v>980</v>
      </c>
      <c r="F17" s="55">
        <f t="shared" ref="F17:F78" si="6">E17*3.6</f>
        <v>3528</v>
      </c>
      <c r="G17" s="56">
        <f t="shared" si="4"/>
        <v>3457.44</v>
      </c>
      <c r="H17" s="57">
        <f t="shared" si="5"/>
        <v>70.56</v>
      </c>
      <c r="I17" s="26"/>
      <c r="M17" s="20"/>
      <c r="N17" s="20"/>
    </row>
    <row r="18" spans="2:14" s="11" customFormat="1" ht="14.25" customHeight="1" x14ac:dyDescent="0.2">
      <c r="B18" s="31">
        <v>4</v>
      </c>
      <c r="C18" s="22" t="s">
        <v>4</v>
      </c>
      <c r="D18" s="23" t="e">
        <f>#REF!*0.87</f>
        <v>#REF!</v>
      </c>
      <c r="E18" s="47">
        <v>2583</v>
      </c>
      <c r="F18" s="55">
        <f t="shared" si="6"/>
        <v>9298.8000000000011</v>
      </c>
      <c r="G18" s="56">
        <f t="shared" si="4"/>
        <v>9112.8240000000005</v>
      </c>
      <c r="H18" s="57">
        <f t="shared" si="5"/>
        <v>185.97600000000003</v>
      </c>
      <c r="I18" s="26"/>
      <c r="M18" s="20"/>
      <c r="N18" s="20"/>
    </row>
    <row r="19" spans="2:14" s="11" customFormat="1" ht="14.25" customHeight="1" x14ac:dyDescent="0.2">
      <c r="B19" s="21">
        <v>5</v>
      </c>
      <c r="C19" s="30" t="s">
        <v>5</v>
      </c>
      <c r="D19" s="23" t="e">
        <f>#REF!*0.87</f>
        <v>#REF!</v>
      </c>
      <c r="E19" s="48">
        <v>3498</v>
      </c>
      <c r="F19" s="55">
        <f t="shared" si="6"/>
        <v>12592.800000000001</v>
      </c>
      <c r="G19" s="56">
        <f t="shared" si="4"/>
        <v>12340.944000000001</v>
      </c>
      <c r="H19" s="57">
        <f t="shared" si="5"/>
        <v>251.85600000000002</v>
      </c>
      <c r="I19" s="26"/>
      <c r="M19" s="20"/>
      <c r="N19" s="20"/>
    </row>
    <row r="20" spans="2:14" s="11" customFormat="1" ht="14.25" customHeight="1" x14ac:dyDescent="0.2">
      <c r="B20" s="31">
        <v>6</v>
      </c>
      <c r="C20" s="22" t="s">
        <v>6</v>
      </c>
      <c r="D20" s="23"/>
      <c r="E20" s="47">
        <v>5731</v>
      </c>
      <c r="F20" s="55">
        <f t="shared" si="6"/>
        <v>20631.600000000002</v>
      </c>
      <c r="G20" s="56">
        <f t="shared" si="4"/>
        <v>20218.968000000004</v>
      </c>
      <c r="H20" s="57">
        <f t="shared" si="5"/>
        <v>412.63200000000006</v>
      </c>
      <c r="I20" s="26"/>
      <c r="M20" s="20"/>
      <c r="N20" s="20"/>
    </row>
    <row r="21" spans="2:14" s="11" customFormat="1" ht="13.5" customHeight="1" x14ac:dyDescent="0.2">
      <c r="B21" s="31">
        <v>7</v>
      </c>
      <c r="C21" s="22" t="s">
        <v>7</v>
      </c>
      <c r="D21" s="23"/>
      <c r="E21" s="47">
        <v>2255</v>
      </c>
      <c r="F21" s="55">
        <f t="shared" si="6"/>
        <v>8118</v>
      </c>
      <c r="G21" s="56">
        <f t="shared" si="4"/>
        <v>7955.64</v>
      </c>
      <c r="H21" s="57">
        <f t="shared" si="5"/>
        <v>162.36000000000001</v>
      </c>
      <c r="I21" s="26"/>
      <c r="M21" s="20"/>
      <c r="N21" s="20"/>
    </row>
    <row r="22" spans="2:14" s="11" customFormat="1" ht="14.25" customHeight="1" x14ac:dyDescent="0.2">
      <c r="B22" s="31">
        <v>8</v>
      </c>
      <c r="C22" s="22" t="s">
        <v>48</v>
      </c>
      <c r="D22" s="23"/>
      <c r="E22" s="47">
        <v>2708.5</v>
      </c>
      <c r="F22" s="55">
        <f t="shared" si="6"/>
        <v>9750.6</v>
      </c>
      <c r="G22" s="56">
        <f t="shared" si="4"/>
        <v>9555.5879999999997</v>
      </c>
      <c r="H22" s="57">
        <f t="shared" si="5"/>
        <v>195.012</v>
      </c>
      <c r="I22" s="26"/>
      <c r="M22" s="20"/>
      <c r="N22" s="20"/>
    </row>
    <row r="23" spans="2:14" s="11" customFormat="1" ht="14.25" customHeight="1" x14ac:dyDescent="0.2">
      <c r="B23" s="31">
        <v>9</v>
      </c>
      <c r="C23" s="22" t="s">
        <v>84</v>
      </c>
      <c r="D23" s="23"/>
      <c r="E23" s="47">
        <v>1515.2</v>
      </c>
      <c r="F23" s="55">
        <f t="shared" si="6"/>
        <v>5454.72</v>
      </c>
      <c r="G23" s="56">
        <f t="shared" si="4"/>
        <v>5345.6256000000003</v>
      </c>
      <c r="H23" s="57">
        <f t="shared" si="5"/>
        <v>109.09440000000001</v>
      </c>
      <c r="I23" s="26"/>
      <c r="M23" s="20"/>
      <c r="N23" s="20"/>
    </row>
    <row r="24" spans="2:14" s="11" customFormat="1" ht="14.25" customHeight="1" x14ac:dyDescent="0.2">
      <c r="B24" s="31">
        <v>10</v>
      </c>
      <c r="C24" s="22" t="s">
        <v>13</v>
      </c>
      <c r="D24" s="23"/>
      <c r="E24" s="47">
        <v>1188</v>
      </c>
      <c r="F24" s="55">
        <f t="shared" si="6"/>
        <v>4276.8</v>
      </c>
      <c r="G24" s="56">
        <f t="shared" si="4"/>
        <v>4191.2640000000001</v>
      </c>
      <c r="H24" s="57">
        <f t="shared" si="5"/>
        <v>85.536000000000001</v>
      </c>
      <c r="I24" s="26"/>
      <c r="M24" s="20"/>
      <c r="N24" s="20"/>
    </row>
    <row r="25" spans="2:14" s="11" customFormat="1" x14ac:dyDescent="0.2">
      <c r="B25" s="31">
        <v>11</v>
      </c>
      <c r="C25" s="22" t="s">
        <v>8</v>
      </c>
      <c r="D25" s="23"/>
      <c r="E25" s="48">
        <v>950</v>
      </c>
      <c r="F25" s="55">
        <f t="shared" si="6"/>
        <v>3420</v>
      </c>
      <c r="G25" s="56">
        <f t="shared" si="4"/>
        <v>3351.6</v>
      </c>
      <c r="H25" s="57">
        <f t="shared" si="5"/>
        <v>68.400000000000006</v>
      </c>
      <c r="I25" s="26"/>
      <c r="M25" s="20"/>
      <c r="N25" s="20"/>
    </row>
    <row r="26" spans="2:14" s="11" customFormat="1" x14ac:dyDescent="0.2">
      <c r="B26" s="21">
        <v>12</v>
      </c>
      <c r="C26" s="22" t="s">
        <v>9</v>
      </c>
      <c r="D26" s="23" t="e">
        <f>#REF!*0.87</f>
        <v>#REF!</v>
      </c>
      <c r="E26" s="49">
        <v>9913</v>
      </c>
      <c r="F26" s="55">
        <f t="shared" si="6"/>
        <v>35686.800000000003</v>
      </c>
      <c r="G26" s="56">
        <f t="shared" si="4"/>
        <v>34973.064000000006</v>
      </c>
      <c r="H26" s="57">
        <f t="shared" si="5"/>
        <v>713.7360000000001</v>
      </c>
      <c r="I26" s="26"/>
      <c r="M26" s="20"/>
      <c r="N26" s="20"/>
    </row>
    <row r="27" spans="2:14" s="11" customFormat="1" x14ac:dyDescent="0.2">
      <c r="B27" s="31">
        <v>13</v>
      </c>
      <c r="C27" s="22" t="s">
        <v>11</v>
      </c>
      <c r="D27" s="23" t="e">
        <f>#REF!*0.87</f>
        <v>#REF!</v>
      </c>
      <c r="E27" s="50">
        <v>5586</v>
      </c>
      <c r="F27" s="55">
        <f t="shared" si="6"/>
        <v>20109.600000000002</v>
      </c>
      <c r="G27" s="56">
        <f t="shared" si="4"/>
        <v>19707.408000000003</v>
      </c>
      <c r="H27" s="57">
        <f t="shared" si="5"/>
        <v>402.19200000000006</v>
      </c>
      <c r="I27" s="26"/>
      <c r="M27" s="20"/>
      <c r="N27" s="20"/>
    </row>
    <row r="28" spans="2:14" s="11" customFormat="1" x14ac:dyDescent="0.2">
      <c r="B28" s="31">
        <v>14</v>
      </c>
      <c r="C28" s="22" t="s">
        <v>10</v>
      </c>
      <c r="D28" s="23"/>
      <c r="E28" s="47">
        <v>2001.8</v>
      </c>
      <c r="F28" s="55">
        <f t="shared" si="6"/>
        <v>7206.48</v>
      </c>
      <c r="G28" s="56">
        <f t="shared" si="4"/>
        <v>7062.3503999999994</v>
      </c>
      <c r="H28" s="57">
        <f t="shared" si="5"/>
        <v>144.12959999999998</v>
      </c>
      <c r="I28" s="26"/>
      <c r="M28" s="20"/>
      <c r="N28" s="20"/>
    </row>
    <row r="29" spans="2:14" s="11" customFormat="1" x14ac:dyDescent="0.2">
      <c r="B29" s="31">
        <v>15</v>
      </c>
      <c r="C29" s="22" t="s">
        <v>50</v>
      </c>
      <c r="D29" s="23"/>
      <c r="E29" s="47">
        <v>1866</v>
      </c>
      <c r="F29" s="55">
        <f t="shared" si="6"/>
        <v>6717.6</v>
      </c>
      <c r="G29" s="56">
        <f t="shared" si="4"/>
        <v>6583.2480000000005</v>
      </c>
      <c r="H29" s="57">
        <f t="shared" si="5"/>
        <v>134.352</v>
      </c>
      <c r="I29" s="26"/>
      <c r="M29" s="20"/>
      <c r="N29" s="20"/>
    </row>
    <row r="30" spans="2:14" s="11" customFormat="1" ht="18" customHeight="1" x14ac:dyDescent="0.2">
      <c r="B30" s="21">
        <v>16</v>
      </c>
      <c r="C30" s="22" t="s">
        <v>12</v>
      </c>
      <c r="D30" s="23" t="e">
        <f>#REF!*0.87</f>
        <v>#REF!</v>
      </c>
      <c r="E30" s="47">
        <v>494</v>
      </c>
      <c r="F30" s="55">
        <f t="shared" si="6"/>
        <v>1778.4</v>
      </c>
      <c r="G30" s="56">
        <f t="shared" si="4"/>
        <v>1742.8320000000001</v>
      </c>
      <c r="H30" s="57">
        <f t="shared" si="5"/>
        <v>35.568000000000005</v>
      </c>
      <c r="I30" s="26"/>
      <c r="M30" s="20"/>
      <c r="N30" s="20"/>
    </row>
    <row r="31" spans="2:14" s="11" customFormat="1" x14ac:dyDescent="0.2">
      <c r="B31" s="31">
        <v>17</v>
      </c>
      <c r="C31" s="22" t="s">
        <v>14</v>
      </c>
      <c r="D31" s="23"/>
      <c r="E31" s="47">
        <v>2122</v>
      </c>
      <c r="F31" s="55">
        <f t="shared" si="6"/>
        <v>7639.2</v>
      </c>
      <c r="G31" s="56">
        <f t="shared" si="4"/>
        <v>7486.4160000000002</v>
      </c>
      <c r="H31" s="57">
        <f t="shared" si="5"/>
        <v>152.78399999999999</v>
      </c>
      <c r="I31" s="26"/>
      <c r="M31" s="20"/>
      <c r="N31" s="20"/>
    </row>
    <row r="32" spans="2:14" s="11" customFormat="1" x14ac:dyDescent="0.2">
      <c r="B32" s="21">
        <v>18</v>
      </c>
      <c r="C32" s="22" t="s">
        <v>51</v>
      </c>
      <c r="D32" s="23"/>
      <c r="E32" s="48">
        <v>8339</v>
      </c>
      <c r="F32" s="55">
        <f t="shared" si="6"/>
        <v>30020.400000000001</v>
      </c>
      <c r="G32" s="56">
        <f t="shared" si="4"/>
        <v>29419.992000000002</v>
      </c>
      <c r="H32" s="57">
        <f t="shared" si="5"/>
        <v>600.40800000000002</v>
      </c>
      <c r="I32" s="26"/>
      <c r="M32" s="20"/>
      <c r="N32" s="20"/>
    </row>
    <row r="33" spans="2:14" s="11" customFormat="1" x14ac:dyDescent="0.2">
      <c r="B33" s="31">
        <v>19</v>
      </c>
      <c r="C33" s="22" t="s">
        <v>77</v>
      </c>
      <c r="D33" s="23"/>
      <c r="E33" s="47">
        <v>2324</v>
      </c>
      <c r="F33" s="55">
        <f t="shared" si="6"/>
        <v>8366.4</v>
      </c>
      <c r="G33" s="56">
        <f t="shared" si="4"/>
        <v>8199.0720000000001</v>
      </c>
      <c r="H33" s="57">
        <f t="shared" si="5"/>
        <v>167.328</v>
      </c>
      <c r="I33" s="26"/>
      <c r="M33" s="20"/>
      <c r="N33" s="20"/>
    </row>
    <row r="34" spans="2:14" s="11" customFormat="1" x14ac:dyDescent="0.2">
      <c r="B34" s="31">
        <v>20</v>
      </c>
      <c r="C34" s="22" t="s">
        <v>15</v>
      </c>
      <c r="D34" s="23"/>
      <c r="E34" s="47">
        <v>3320</v>
      </c>
      <c r="F34" s="55">
        <f t="shared" si="6"/>
        <v>11952</v>
      </c>
      <c r="G34" s="56">
        <f t="shared" si="4"/>
        <v>11712.96</v>
      </c>
      <c r="H34" s="57">
        <f t="shared" si="5"/>
        <v>239.04</v>
      </c>
      <c r="I34" s="26"/>
      <c r="M34" s="20"/>
      <c r="N34" s="20"/>
    </row>
    <row r="35" spans="2:14" s="11" customFormat="1" x14ac:dyDescent="0.2">
      <c r="B35" s="31">
        <v>21</v>
      </c>
      <c r="C35" s="22" t="s">
        <v>81</v>
      </c>
      <c r="D35" s="23"/>
      <c r="E35" s="48">
        <v>2817</v>
      </c>
      <c r="F35" s="55">
        <f t="shared" si="6"/>
        <v>10141.200000000001</v>
      </c>
      <c r="G35" s="56">
        <f t="shared" si="4"/>
        <v>9938.3760000000002</v>
      </c>
      <c r="H35" s="57">
        <f t="shared" si="5"/>
        <v>202.82400000000001</v>
      </c>
      <c r="I35" s="26"/>
      <c r="M35" s="20"/>
      <c r="N35" s="20"/>
    </row>
    <row r="36" spans="2:14" s="11" customFormat="1" x14ac:dyDescent="0.2">
      <c r="B36" s="21">
        <v>22</v>
      </c>
      <c r="C36" s="22" t="s">
        <v>53</v>
      </c>
      <c r="D36" s="23" t="e">
        <f>#REF!*0.87</f>
        <v>#REF!</v>
      </c>
      <c r="E36" s="48">
        <v>1160</v>
      </c>
      <c r="F36" s="55">
        <f t="shared" si="6"/>
        <v>4176</v>
      </c>
      <c r="G36" s="56">
        <f t="shared" si="4"/>
        <v>4092.48</v>
      </c>
      <c r="H36" s="57">
        <f t="shared" si="5"/>
        <v>83.52</v>
      </c>
      <c r="I36" s="26"/>
      <c r="M36" s="20"/>
      <c r="N36" s="20"/>
    </row>
    <row r="37" spans="2:14" s="11" customFormat="1" x14ac:dyDescent="0.2">
      <c r="B37" s="31">
        <v>23</v>
      </c>
      <c r="C37" s="22" t="s">
        <v>17</v>
      </c>
      <c r="D37" s="23" t="e">
        <f>#REF!*0.87</f>
        <v>#REF!</v>
      </c>
      <c r="E37" s="47">
        <v>850</v>
      </c>
      <c r="F37" s="55">
        <f t="shared" si="6"/>
        <v>3060</v>
      </c>
      <c r="G37" s="56">
        <f t="shared" si="4"/>
        <v>2998.8</v>
      </c>
      <c r="H37" s="57">
        <f t="shared" si="5"/>
        <v>61.2</v>
      </c>
      <c r="I37" s="26"/>
      <c r="M37" s="20"/>
      <c r="N37" s="20"/>
    </row>
    <row r="38" spans="2:14" s="11" customFormat="1" x14ac:dyDescent="0.2">
      <c r="B38" s="21">
        <v>24</v>
      </c>
      <c r="C38" s="22" t="s">
        <v>46</v>
      </c>
      <c r="D38" s="14"/>
      <c r="E38" s="51">
        <v>1664</v>
      </c>
      <c r="F38" s="55">
        <f t="shared" si="6"/>
        <v>5990.4000000000005</v>
      </c>
      <c r="G38" s="56">
        <f t="shared" si="4"/>
        <v>5870.5920000000006</v>
      </c>
      <c r="H38" s="57">
        <f t="shared" si="5"/>
        <v>119.80800000000001</v>
      </c>
      <c r="I38" s="26"/>
      <c r="M38" s="20"/>
      <c r="N38" s="20"/>
    </row>
    <row r="39" spans="2:14" s="11" customFormat="1" x14ac:dyDescent="0.2">
      <c r="B39" s="31">
        <v>25</v>
      </c>
      <c r="C39" s="22" t="s">
        <v>19</v>
      </c>
      <c r="D39" s="23"/>
      <c r="E39" s="47">
        <v>4047</v>
      </c>
      <c r="F39" s="55">
        <f t="shared" si="6"/>
        <v>14569.2</v>
      </c>
      <c r="G39" s="56">
        <f t="shared" si="4"/>
        <v>14277.816000000001</v>
      </c>
      <c r="H39" s="57">
        <f t="shared" si="5"/>
        <v>291.38400000000001</v>
      </c>
      <c r="I39" s="26"/>
      <c r="M39" s="20"/>
      <c r="N39" s="20"/>
    </row>
    <row r="40" spans="2:14" s="11" customFormat="1" x14ac:dyDescent="0.2">
      <c r="B40" s="31">
        <v>26</v>
      </c>
      <c r="C40" s="22" t="s">
        <v>18</v>
      </c>
      <c r="D40" s="23"/>
      <c r="E40" s="47">
        <v>1881</v>
      </c>
      <c r="F40" s="55">
        <f t="shared" si="6"/>
        <v>6771.6</v>
      </c>
      <c r="G40" s="56">
        <f t="shared" si="4"/>
        <v>6636.1680000000006</v>
      </c>
      <c r="H40" s="57">
        <f t="shared" si="5"/>
        <v>135.43200000000002</v>
      </c>
      <c r="I40" s="26"/>
      <c r="M40" s="20"/>
      <c r="N40" s="20"/>
    </row>
    <row r="41" spans="2:14" s="11" customFormat="1" x14ac:dyDescent="0.2">
      <c r="B41" s="31">
        <v>27</v>
      </c>
      <c r="C41" s="22" t="s">
        <v>52</v>
      </c>
      <c r="D41" s="23"/>
      <c r="E41" s="47">
        <v>1243</v>
      </c>
      <c r="F41" s="55">
        <f t="shared" si="6"/>
        <v>4474.8</v>
      </c>
      <c r="G41" s="56">
        <f t="shared" si="4"/>
        <v>4385.3040000000001</v>
      </c>
      <c r="H41" s="57">
        <f t="shared" si="5"/>
        <v>89.496000000000009</v>
      </c>
      <c r="I41" s="26"/>
      <c r="M41" s="20"/>
      <c r="N41" s="20"/>
    </row>
    <row r="42" spans="2:14" s="11" customFormat="1" x14ac:dyDescent="0.2">
      <c r="B42" s="31">
        <v>28</v>
      </c>
      <c r="C42" s="22" t="s">
        <v>20</v>
      </c>
      <c r="D42" s="23"/>
      <c r="E42" s="47">
        <v>1336</v>
      </c>
      <c r="F42" s="55">
        <f t="shared" si="6"/>
        <v>4809.6000000000004</v>
      </c>
      <c r="G42" s="56">
        <f t="shared" si="4"/>
        <v>4713.4080000000004</v>
      </c>
      <c r="H42" s="57">
        <f t="shared" si="5"/>
        <v>96.192000000000007</v>
      </c>
      <c r="I42" s="26"/>
      <c r="M42" s="20"/>
      <c r="N42" s="20"/>
    </row>
    <row r="43" spans="2:14" s="11" customFormat="1" x14ac:dyDescent="0.2">
      <c r="B43" s="21">
        <v>29</v>
      </c>
      <c r="C43" s="22" t="s">
        <v>72</v>
      </c>
      <c r="D43" s="23"/>
      <c r="E43" s="48">
        <v>940</v>
      </c>
      <c r="F43" s="55">
        <f t="shared" si="6"/>
        <v>3384</v>
      </c>
      <c r="G43" s="56">
        <f t="shared" si="4"/>
        <v>3316.32</v>
      </c>
      <c r="H43" s="57">
        <f t="shared" si="5"/>
        <v>67.680000000000007</v>
      </c>
      <c r="I43" s="26"/>
      <c r="M43" s="20"/>
      <c r="N43" s="20"/>
    </row>
    <row r="44" spans="2:14" s="11" customFormat="1" x14ac:dyDescent="0.2">
      <c r="B44" s="21">
        <v>30</v>
      </c>
      <c r="C44" s="22" t="s">
        <v>21</v>
      </c>
      <c r="D44" s="23"/>
      <c r="E44" s="47">
        <v>711</v>
      </c>
      <c r="F44" s="55">
        <f t="shared" si="6"/>
        <v>2559.6</v>
      </c>
      <c r="G44" s="56">
        <f t="shared" si="4"/>
        <v>2508.4079999999999</v>
      </c>
      <c r="H44" s="57">
        <f t="shared" si="5"/>
        <v>51.192</v>
      </c>
      <c r="I44" s="26"/>
      <c r="M44" s="20"/>
      <c r="N44" s="20"/>
    </row>
    <row r="45" spans="2:14" s="11" customFormat="1" x14ac:dyDescent="0.2">
      <c r="B45" s="31">
        <v>31</v>
      </c>
      <c r="C45" s="22" t="s">
        <v>23</v>
      </c>
      <c r="D45" s="23"/>
      <c r="E45" s="47">
        <v>4472</v>
      </c>
      <c r="F45" s="55">
        <f t="shared" si="6"/>
        <v>16099.2</v>
      </c>
      <c r="G45" s="56">
        <f t="shared" si="4"/>
        <v>15777.216</v>
      </c>
      <c r="H45" s="57">
        <f t="shared" si="5"/>
        <v>321.98400000000004</v>
      </c>
      <c r="I45" s="26"/>
      <c r="M45" s="20"/>
      <c r="N45" s="20"/>
    </row>
    <row r="46" spans="2:14" s="11" customFormat="1" x14ac:dyDescent="0.2">
      <c r="B46" s="31">
        <v>32</v>
      </c>
      <c r="C46" s="22" t="s">
        <v>24</v>
      </c>
      <c r="D46" s="23"/>
      <c r="E46" s="48">
        <v>1476</v>
      </c>
      <c r="F46" s="55">
        <f t="shared" si="6"/>
        <v>5313.6</v>
      </c>
      <c r="G46" s="56">
        <f t="shared" si="4"/>
        <v>5207.3280000000004</v>
      </c>
      <c r="H46" s="57">
        <f t="shared" si="5"/>
        <v>106.27200000000001</v>
      </c>
      <c r="I46" s="26"/>
      <c r="M46" s="20"/>
      <c r="N46" s="20"/>
    </row>
    <row r="47" spans="2:14" s="11" customFormat="1" x14ac:dyDescent="0.2">
      <c r="B47" s="31">
        <v>33</v>
      </c>
      <c r="C47" s="22" t="s">
        <v>86</v>
      </c>
      <c r="D47" s="23"/>
      <c r="E47" s="48">
        <v>991</v>
      </c>
      <c r="F47" s="55">
        <f t="shared" si="6"/>
        <v>3567.6</v>
      </c>
      <c r="G47" s="56">
        <f t="shared" si="4"/>
        <v>3496.248</v>
      </c>
      <c r="H47" s="57">
        <f t="shared" si="5"/>
        <v>71.352000000000004</v>
      </c>
      <c r="I47" s="26"/>
      <c r="M47" s="20"/>
      <c r="N47" s="20"/>
    </row>
    <row r="48" spans="2:14" s="11" customFormat="1" x14ac:dyDescent="0.2">
      <c r="B48" s="21">
        <v>34</v>
      </c>
      <c r="C48" s="22" t="s">
        <v>49</v>
      </c>
      <c r="D48" s="23"/>
      <c r="E48" s="48">
        <v>4477</v>
      </c>
      <c r="F48" s="55">
        <f t="shared" si="6"/>
        <v>16117.2</v>
      </c>
      <c r="G48" s="56">
        <f t="shared" si="4"/>
        <v>15794.856000000002</v>
      </c>
      <c r="H48" s="57">
        <f t="shared" si="5"/>
        <v>322.34399999999999</v>
      </c>
      <c r="I48" s="26"/>
      <c r="M48" s="20"/>
      <c r="N48" s="20"/>
    </row>
    <row r="49" spans="2:14" s="11" customFormat="1" x14ac:dyDescent="0.2">
      <c r="B49" s="31">
        <v>35</v>
      </c>
      <c r="C49" s="22" t="s">
        <v>27</v>
      </c>
      <c r="D49" s="23"/>
      <c r="E49" s="47">
        <v>1747</v>
      </c>
      <c r="F49" s="55">
        <f t="shared" si="6"/>
        <v>6289.2</v>
      </c>
      <c r="G49" s="56">
        <f t="shared" si="4"/>
        <v>6163.4160000000002</v>
      </c>
      <c r="H49" s="57">
        <f t="shared" si="5"/>
        <v>125.78399999999999</v>
      </c>
      <c r="I49" s="26"/>
      <c r="M49" s="20"/>
      <c r="N49" s="20"/>
    </row>
    <row r="50" spans="2:14" s="11" customFormat="1" x14ac:dyDescent="0.2">
      <c r="B50" s="31">
        <v>36</v>
      </c>
      <c r="C50" s="22" t="s">
        <v>26</v>
      </c>
      <c r="D50" s="23"/>
      <c r="E50" s="47">
        <v>3250</v>
      </c>
      <c r="F50" s="55">
        <f t="shared" si="6"/>
        <v>11700</v>
      </c>
      <c r="G50" s="56">
        <f t="shared" si="4"/>
        <v>11466</v>
      </c>
      <c r="H50" s="57">
        <f t="shared" si="5"/>
        <v>234</v>
      </c>
      <c r="I50" s="26"/>
      <c r="M50" s="20"/>
      <c r="N50" s="20"/>
    </row>
    <row r="51" spans="2:14" s="11" customFormat="1" x14ac:dyDescent="0.2">
      <c r="B51" s="21">
        <v>37</v>
      </c>
      <c r="C51" s="22" t="s">
        <v>54</v>
      </c>
      <c r="D51" s="23"/>
      <c r="E51" s="48">
        <v>30274.5</v>
      </c>
      <c r="F51" s="55">
        <f t="shared" si="6"/>
        <v>108988.2</v>
      </c>
      <c r="G51" s="56">
        <f t="shared" si="4"/>
        <v>106808.436</v>
      </c>
      <c r="H51" s="57">
        <f t="shared" si="5"/>
        <v>2179.7640000000001</v>
      </c>
      <c r="I51" s="26"/>
      <c r="M51" s="20"/>
      <c r="N51" s="20"/>
    </row>
    <row r="52" spans="2:14" s="11" customFormat="1" ht="18" customHeight="1" x14ac:dyDescent="0.2">
      <c r="B52" s="31">
        <v>38</v>
      </c>
      <c r="C52" s="22" t="s">
        <v>28</v>
      </c>
      <c r="D52" s="23"/>
      <c r="E52" s="50">
        <v>1721</v>
      </c>
      <c r="F52" s="55">
        <f t="shared" si="6"/>
        <v>6195.6</v>
      </c>
      <c r="G52" s="56">
        <f t="shared" si="4"/>
        <v>6071.6880000000001</v>
      </c>
      <c r="H52" s="57">
        <f t="shared" si="5"/>
        <v>123.91200000000001</v>
      </c>
      <c r="I52" s="26"/>
      <c r="M52" s="20"/>
      <c r="N52" s="20"/>
    </row>
    <row r="53" spans="2:14" s="11" customFormat="1" ht="16.5" hidden="1" customHeight="1" x14ac:dyDescent="0.2">
      <c r="B53" s="21">
        <v>42</v>
      </c>
      <c r="C53" s="22" t="s">
        <v>22</v>
      </c>
      <c r="D53" s="23" t="e">
        <f>#REF!*0.87</f>
        <v>#REF!</v>
      </c>
      <c r="E53" s="48"/>
      <c r="F53" s="55">
        <f t="shared" si="6"/>
        <v>0</v>
      </c>
      <c r="G53" s="56">
        <f t="shared" si="4"/>
        <v>0</v>
      </c>
      <c r="H53" s="57">
        <f t="shared" si="5"/>
        <v>0</v>
      </c>
      <c r="I53" s="26"/>
      <c r="M53" s="20"/>
      <c r="N53" s="20"/>
    </row>
    <row r="54" spans="2:14" s="11" customFormat="1" hidden="1" x14ac:dyDescent="0.2">
      <c r="B54" s="21">
        <v>43</v>
      </c>
      <c r="C54" s="22" t="s">
        <v>69</v>
      </c>
      <c r="D54" s="23" t="e">
        <f>#REF!*0.87</f>
        <v>#REF!</v>
      </c>
      <c r="E54" s="48"/>
      <c r="F54" s="55">
        <f t="shared" si="6"/>
        <v>0</v>
      </c>
      <c r="G54" s="56">
        <f t="shared" si="4"/>
        <v>0</v>
      </c>
      <c r="H54" s="57">
        <f t="shared" si="5"/>
        <v>0</v>
      </c>
      <c r="I54" s="26"/>
      <c r="M54" s="20"/>
      <c r="N54" s="20"/>
    </row>
    <row r="55" spans="2:14" s="11" customFormat="1" ht="24.75" hidden="1" customHeight="1" x14ac:dyDescent="0.2">
      <c r="B55" s="21">
        <v>1</v>
      </c>
      <c r="C55" s="22" t="s">
        <v>24</v>
      </c>
      <c r="D55" s="23"/>
      <c r="E55" s="48"/>
      <c r="F55" s="55">
        <f t="shared" si="6"/>
        <v>0</v>
      </c>
      <c r="G55" s="56">
        <f t="shared" si="4"/>
        <v>0</v>
      </c>
      <c r="H55" s="57">
        <f t="shared" si="5"/>
        <v>0</v>
      </c>
      <c r="I55" s="26"/>
      <c r="M55" s="20"/>
      <c r="N55" s="20"/>
    </row>
    <row r="56" spans="2:14" s="11" customFormat="1" ht="29.25" hidden="1" customHeight="1" x14ac:dyDescent="0.2">
      <c r="B56" s="21">
        <v>1</v>
      </c>
      <c r="C56" s="22" t="s">
        <v>49</v>
      </c>
      <c r="D56" s="23" t="e">
        <f>#REF!*0.87</f>
        <v>#REF!</v>
      </c>
      <c r="E56" s="48"/>
      <c r="F56" s="55">
        <f t="shared" si="6"/>
        <v>0</v>
      </c>
      <c r="G56" s="56">
        <f t="shared" si="4"/>
        <v>0</v>
      </c>
      <c r="H56" s="57">
        <f t="shared" si="5"/>
        <v>0</v>
      </c>
      <c r="I56" s="26"/>
      <c r="M56" s="20"/>
      <c r="N56" s="20"/>
    </row>
    <row r="57" spans="2:14" s="11" customFormat="1" hidden="1" x14ac:dyDescent="0.2">
      <c r="B57" s="21">
        <v>1</v>
      </c>
      <c r="C57" s="22" t="s">
        <v>66</v>
      </c>
      <c r="D57" s="14"/>
      <c r="E57" s="48"/>
      <c r="F57" s="55">
        <f t="shared" si="6"/>
        <v>0</v>
      </c>
      <c r="G57" s="56">
        <f t="shared" si="4"/>
        <v>0</v>
      </c>
      <c r="H57" s="57">
        <f t="shared" si="5"/>
        <v>0</v>
      </c>
      <c r="I57" s="26"/>
      <c r="M57" s="20"/>
      <c r="N57" s="20"/>
    </row>
    <row r="58" spans="2:14" s="11" customFormat="1" hidden="1" x14ac:dyDescent="0.2">
      <c r="B58" s="21">
        <v>1</v>
      </c>
      <c r="C58" s="22" t="s">
        <v>27</v>
      </c>
      <c r="D58" s="23" t="e">
        <f>#REF!*0.87</f>
        <v>#REF!</v>
      </c>
      <c r="E58" s="48"/>
      <c r="F58" s="55">
        <f t="shared" si="6"/>
        <v>0</v>
      </c>
      <c r="G58" s="56">
        <f t="shared" si="4"/>
        <v>0</v>
      </c>
      <c r="H58" s="57">
        <f t="shared" si="5"/>
        <v>0</v>
      </c>
      <c r="I58" s="26"/>
      <c r="M58" s="20"/>
      <c r="N58" s="20"/>
    </row>
    <row r="59" spans="2:14" s="11" customFormat="1" hidden="1" x14ac:dyDescent="0.2">
      <c r="B59" s="21">
        <v>1</v>
      </c>
      <c r="C59" s="22" t="s">
        <v>45</v>
      </c>
      <c r="D59" s="23" t="e">
        <f>#REF!*0.87</f>
        <v>#REF!</v>
      </c>
      <c r="E59" s="48"/>
      <c r="F59" s="55">
        <f t="shared" si="6"/>
        <v>0</v>
      </c>
      <c r="G59" s="56">
        <f t="shared" si="4"/>
        <v>0</v>
      </c>
      <c r="H59" s="57">
        <f t="shared" si="5"/>
        <v>0</v>
      </c>
      <c r="I59" s="26"/>
      <c r="M59" s="20"/>
      <c r="N59" s="20"/>
    </row>
    <row r="60" spans="2:14" s="11" customFormat="1" hidden="1" x14ac:dyDescent="0.2">
      <c r="B60" s="21">
        <v>1</v>
      </c>
      <c r="C60" s="22" t="s">
        <v>25</v>
      </c>
      <c r="D60" s="23"/>
      <c r="E60" s="48"/>
      <c r="F60" s="55">
        <f t="shared" si="6"/>
        <v>0</v>
      </c>
      <c r="G60" s="56">
        <f t="shared" si="4"/>
        <v>0</v>
      </c>
      <c r="H60" s="57">
        <f t="shared" si="5"/>
        <v>0</v>
      </c>
      <c r="I60" s="26"/>
      <c r="M60" s="20"/>
      <c r="N60" s="20"/>
    </row>
    <row r="61" spans="2:14" s="11" customFormat="1" ht="15" hidden="1" customHeight="1" x14ac:dyDescent="0.2">
      <c r="B61" s="21">
        <v>1</v>
      </c>
      <c r="C61" s="22" t="s">
        <v>29</v>
      </c>
      <c r="D61" s="23"/>
      <c r="E61" s="48"/>
      <c r="F61" s="55">
        <f t="shared" si="6"/>
        <v>0</v>
      </c>
      <c r="G61" s="56">
        <f t="shared" si="4"/>
        <v>0</v>
      </c>
      <c r="H61" s="57">
        <f t="shared" si="5"/>
        <v>0</v>
      </c>
      <c r="I61" s="26"/>
      <c r="M61" s="20"/>
      <c r="N61" s="20"/>
    </row>
    <row r="62" spans="2:14" s="11" customFormat="1" ht="15" hidden="1" customHeight="1" x14ac:dyDescent="0.2">
      <c r="B62" s="21">
        <v>1</v>
      </c>
      <c r="C62" s="22" t="s">
        <v>54</v>
      </c>
      <c r="D62" s="23" t="e">
        <f>#REF!*0.87</f>
        <v>#REF!</v>
      </c>
      <c r="E62" s="48"/>
      <c r="F62" s="55">
        <f t="shared" si="6"/>
        <v>0</v>
      </c>
      <c r="G62" s="56">
        <f t="shared" si="4"/>
        <v>0</v>
      </c>
      <c r="H62" s="57">
        <f t="shared" si="5"/>
        <v>0</v>
      </c>
      <c r="I62" s="26"/>
      <c r="M62" s="20"/>
      <c r="N62" s="20"/>
    </row>
    <row r="63" spans="2:14" s="11" customFormat="1" ht="14.25" customHeight="1" x14ac:dyDescent="0.2">
      <c r="B63" s="21">
        <v>39</v>
      </c>
      <c r="C63" s="22" t="s">
        <v>29</v>
      </c>
      <c r="D63" s="23"/>
      <c r="E63" s="48">
        <v>25395</v>
      </c>
      <c r="F63" s="55">
        <f t="shared" si="6"/>
        <v>91422</v>
      </c>
      <c r="G63" s="56">
        <f t="shared" si="4"/>
        <v>89593.56</v>
      </c>
      <c r="H63" s="57">
        <f t="shared" si="5"/>
        <v>1828.44</v>
      </c>
      <c r="I63" s="26"/>
      <c r="M63" s="20"/>
      <c r="N63" s="20"/>
    </row>
    <row r="64" spans="2:14" s="11" customFormat="1" ht="16.5" customHeight="1" x14ac:dyDescent="0.2">
      <c r="B64" s="31">
        <v>40</v>
      </c>
      <c r="C64" s="22" t="s">
        <v>31</v>
      </c>
      <c r="D64" s="23" t="e">
        <f>#REF!*0.87</f>
        <v>#REF!</v>
      </c>
      <c r="E64" s="48">
        <v>1080</v>
      </c>
      <c r="F64" s="55">
        <f t="shared" si="6"/>
        <v>3888</v>
      </c>
      <c r="G64" s="56">
        <f t="shared" si="4"/>
        <v>3810.24</v>
      </c>
      <c r="H64" s="57">
        <f t="shared" si="5"/>
        <v>77.760000000000005</v>
      </c>
      <c r="I64" s="26"/>
      <c r="M64" s="20"/>
      <c r="N64" s="20"/>
    </row>
    <row r="65" spans="2:14" s="11" customFormat="1" ht="17.25" hidden="1" customHeight="1" x14ac:dyDescent="0.2">
      <c r="B65" s="21"/>
      <c r="C65" s="22" t="s">
        <v>71</v>
      </c>
      <c r="D65" s="23" t="e">
        <f>#REF!*0.87</f>
        <v>#REF!</v>
      </c>
      <c r="E65" s="48"/>
      <c r="F65" s="55">
        <f t="shared" si="6"/>
        <v>0</v>
      </c>
      <c r="G65" s="56">
        <f t="shared" si="4"/>
        <v>0</v>
      </c>
      <c r="H65" s="57">
        <f t="shared" si="5"/>
        <v>0</v>
      </c>
      <c r="I65" s="26"/>
      <c r="M65" s="20"/>
      <c r="N65" s="20"/>
    </row>
    <row r="66" spans="2:14" s="11" customFormat="1" ht="27" hidden="1" customHeight="1" x14ac:dyDescent="0.2">
      <c r="B66" s="21">
        <v>45</v>
      </c>
      <c r="C66" s="22" t="s">
        <v>33</v>
      </c>
      <c r="D66" s="23" t="e">
        <f>#REF!*0.87</f>
        <v>#REF!</v>
      </c>
      <c r="E66" s="48"/>
      <c r="F66" s="55">
        <f t="shared" si="6"/>
        <v>0</v>
      </c>
      <c r="G66" s="56">
        <f t="shared" si="4"/>
        <v>0</v>
      </c>
      <c r="H66" s="57">
        <f t="shared" si="5"/>
        <v>0</v>
      </c>
      <c r="I66" s="26"/>
      <c r="M66" s="20"/>
      <c r="N66" s="20"/>
    </row>
    <row r="67" spans="2:14" s="11" customFormat="1" hidden="1" x14ac:dyDescent="0.2">
      <c r="B67" s="21">
        <v>1</v>
      </c>
      <c r="C67" s="22" t="s">
        <v>37</v>
      </c>
      <c r="D67" s="23"/>
      <c r="E67" s="48"/>
      <c r="F67" s="55">
        <f t="shared" si="6"/>
        <v>0</v>
      </c>
      <c r="G67" s="56">
        <f t="shared" si="4"/>
        <v>0</v>
      </c>
      <c r="H67" s="57">
        <f t="shared" si="5"/>
        <v>0</v>
      </c>
      <c r="I67" s="26"/>
      <c r="M67" s="20"/>
      <c r="N67" s="20"/>
    </row>
    <row r="68" spans="2:14" s="11" customFormat="1" ht="12.75" customHeight="1" x14ac:dyDescent="0.2">
      <c r="B68" s="21">
        <v>41</v>
      </c>
      <c r="C68" s="22" t="s">
        <v>30</v>
      </c>
      <c r="D68" s="14"/>
      <c r="E68" s="51">
        <v>1204</v>
      </c>
      <c r="F68" s="55">
        <f t="shared" si="6"/>
        <v>4334.4000000000005</v>
      </c>
      <c r="G68" s="56">
        <f t="shared" si="4"/>
        <v>4247.7120000000004</v>
      </c>
      <c r="H68" s="57">
        <f t="shared" si="5"/>
        <v>86.688000000000017</v>
      </c>
      <c r="I68" s="26"/>
      <c r="M68" s="20"/>
      <c r="N68" s="20"/>
    </row>
    <row r="69" spans="2:14" s="11" customFormat="1" ht="14.25" customHeight="1" x14ac:dyDescent="0.2">
      <c r="B69" s="31">
        <v>42</v>
      </c>
      <c r="C69" s="22" t="s">
        <v>32</v>
      </c>
      <c r="D69" s="23" t="e">
        <f>#REF!*0.87</f>
        <v>#REF!</v>
      </c>
      <c r="E69" s="47">
        <v>1442.5</v>
      </c>
      <c r="F69" s="55">
        <f t="shared" si="6"/>
        <v>5193</v>
      </c>
      <c r="G69" s="56">
        <f t="shared" si="4"/>
        <v>5089.1400000000003</v>
      </c>
      <c r="H69" s="57">
        <f t="shared" si="5"/>
        <v>103.86</v>
      </c>
      <c r="I69" s="26"/>
      <c r="M69" s="20"/>
      <c r="N69" s="20"/>
    </row>
    <row r="70" spans="2:14" s="11" customFormat="1" ht="14.25" customHeight="1" x14ac:dyDescent="0.2">
      <c r="B70" s="21">
        <v>43</v>
      </c>
      <c r="C70" s="22" t="s">
        <v>34</v>
      </c>
      <c r="D70" s="23"/>
      <c r="E70" s="48">
        <v>2979.5</v>
      </c>
      <c r="F70" s="55">
        <f t="shared" si="6"/>
        <v>10726.2</v>
      </c>
      <c r="G70" s="56">
        <f t="shared" si="4"/>
        <v>10511.676000000001</v>
      </c>
      <c r="H70" s="57">
        <f t="shared" si="5"/>
        <v>214.524</v>
      </c>
      <c r="I70" s="26"/>
      <c r="M70" s="20"/>
      <c r="N70" s="20"/>
    </row>
    <row r="71" spans="2:14" s="11" customFormat="1" ht="15" customHeight="1" x14ac:dyDescent="0.2">
      <c r="B71" s="31">
        <v>44</v>
      </c>
      <c r="C71" s="22" t="s">
        <v>35</v>
      </c>
      <c r="D71" s="23"/>
      <c r="E71" s="47">
        <v>2010</v>
      </c>
      <c r="F71" s="55">
        <f t="shared" si="6"/>
        <v>7236</v>
      </c>
      <c r="G71" s="56">
        <f t="shared" si="4"/>
        <v>7091.28</v>
      </c>
      <c r="H71" s="57">
        <f t="shared" si="5"/>
        <v>144.72</v>
      </c>
      <c r="I71" s="26"/>
      <c r="M71" s="20"/>
      <c r="N71" s="20"/>
    </row>
    <row r="72" spans="2:14" s="11" customFormat="1" ht="22.5" customHeight="1" x14ac:dyDescent="0.2">
      <c r="B72" s="84">
        <v>45</v>
      </c>
      <c r="C72" s="22" t="s">
        <v>165</v>
      </c>
      <c r="D72" s="23" t="e">
        <f>#REF!*0.87</f>
        <v>#REF!</v>
      </c>
      <c r="E72" s="47">
        <v>682</v>
      </c>
      <c r="F72" s="55">
        <f t="shared" si="6"/>
        <v>2455.2000000000003</v>
      </c>
      <c r="G72" s="56">
        <f t="shared" si="4"/>
        <v>2406.0960000000005</v>
      </c>
      <c r="H72" s="57">
        <f t="shared" si="5"/>
        <v>49.104000000000006</v>
      </c>
      <c r="I72" s="26"/>
      <c r="M72" s="20"/>
      <c r="N72" s="20"/>
    </row>
    <row r="73" spans="2:14" s="11" customFormat="1" ht="15.75" customHeight="1" x14ac:dyDescent="0.2">
      <c r="B73" s="31">
        <v>46</v>
      </c>
      <c r="C73" s="22" t="s">
        <v>55</v>
      </c>
      <c r="D73" s="23" t="e">
        <f>#REF!*0.87</f>
        <v>#REF!</v>
      </c>
      <c r="E73" s="47">
        <v>2476</v>
      </c>
      <c r="F73" s="55">
        <f t="shared" si="6"/>
        <v>8913.6</v>
      </c>
      <c r="G73" s="56">
        <f t="shared" si="4"/>
        <v>8735.3280000000013</v>
      </c>
      <c r="H73" s="57">
        <f t="shared" si="5"/>
        <v>178.27200000000002</v>
      </c>
      <c r="I73" s="26"/>
      <c r="M73" s="20"/>
      <c r="N73" s="20"/>
    </row>
    <row r="74" spans="2:14" s="11" customFormat="1" ht="17.25" customHeight="1" x14ac:dyDescent="0.2">
      <c r="B74" s="31">
        <v>47</v>
      </c>
      <c r="C74" s="22" t="s">
        <v>33</v>
      </c>
      <c r="D74" s="23"/>
      <c r="E74" s="47">
        <v>8211</v>
      </c>
      <c r="F74" s="55">
        <f t="shared" si="6"/>
        <v>29559.600000000002</v>
      </c>
      <c r="G74" s="56">
        <f t="shared" si="4"/>
        <v>28968.408000000003</v>
      </c>
      <c r="H74" s="57">
        <f t="shared" si="5"/>
        <v>591.19200000000001</v>
      </c>
      <c r="I74" s="26"/>
      <c r="M74" s="20"/>
      <c r="N74" s="20"/>
    </row>
    <row r="75" spans="2:14" s="11" customFormat="1" ht="17.25" customHeight="1" x14ac:dyDescent="0.2">
      <c r="B75" s="31">
        <v>48</v>
      </c>
      <c r="C75" s="22" t="s">
        <v>36</v>
      </c>
      <c r="D75" s="23"/>
      <c r="E75" s="47">
        <v>2258</v>
      </c>
      <c r="F75" s="55">
        <f t="shared" si="6"/>
        <v>8128.8</v>
      </c>
      <c r="G75" s="56">
        <f t="shared" si="4"/>
        <v>7966.2240000000002</v>
      </c>
      <c r="H75" s="57">
        <f t="shared" si="5"/>
        <v>162.57599999999999</v>
      </c>
      <c r="I75" s="26"/>
      <c r="M75" s="20"/>
      <c r="N75" s="20"/>
    </row>
    <row r="76" spans="2:14" s="11" customFormat="1" ht="17.25" customHeight="1" x14ac:dyDescent="0.2">
      <c r="B76" s="31">
        <v>49</v>
      </c>
      <c r="C76" s="22" t="s">
        <v>87</v>
      </c>
      <c r="D76" s="23"/>
      <c r="E76" s="47">
        <v>2070</v>
      </c>
      <c r="F76" s="55">
        <f t="shared" si="6"/>
        <v>7452</v>
      </c>
      <c r="G76" s="56">
        <f t="shared" si="4"/>
        <v>7302.96</v>
      </c>
      <c r="H76" s="57">
        <f t="shared" si="5"/>
        <v>149.04</v>
      </c>
      <c r="I76" s="26"/>
      <c r="M76" s="20"/>
      <c r="N76" s="20"/>
    </row>
    <row r="77" spans="2:14" s="11" customFormat="1" ht="19.5" customHeight="1" x14ac:dyDescent="0.2">
      <c r="B77" s="31">
        <v>50</v>
      </c>
      <c r="C77" s="22" t="s">
        <v>37</v>
      </c>
      <c r="D77" s="23" t="e">
        <f>#REF!*0.87</f>
        <v>#REF!</v>
      </c>
      <c r="E77" s="47">
        <v>5225.5</v>
      </c>
      <c r="F77" s="55">
        <f t="shared" si="6"/>
        <v>18811.8</v>
      </c>
      <c r="G77" s="56">
        <f t="shared" si="4"/>
        <v>18435.563999999998</v>
      </c>
      <c r="H77" s="57">
        <f t="shared" si="5"/>
        <v>376.23599999999999</v>
      </c>
      <c r="I77" s="26"/>
      <c r="M77" s="20"/>
      <c r="N77" s="20"/>
    </row>
    <row r="78" spans="2:14" s="11" customFormat="1" ht="15" customHeight="1" x14ac:dyDescent="0.2">
      <c r="B78" s="31">
        <v>51</v>
      </c>
      <c r="C78" s="22" t="s">
        <v>38</v>
      </c>
      <c r="D78" s="23"/>
      <c r="E78" s="47">
        <v>1121</v>
      </c>
      <c r="F78" s="55">
        <f t="shared" si="6"/>
        <v>4035.6</v>
      </c>
      <c r="G78" s="56">
        <f t="shared" ref="G78:G88" si="7">F78*98/100</f>
        <v>3954.8879999999999</v>
      </c>
      <c r="H78" s="57">
        <f t="shared" ref="H78:H88" si="8">F78*2/100</f>
        <v>80.712000000000003</v>
      </c>
      <c r="I78" s="26"/>
      <c r="M78" s="20"/>
      <c r="N78" s="20"/>
    </row>
    <row r="79" spans="2:14" s="11" customFormat="1" ht="18" customHeight="1" x14ac:dyDescent="0.2">
      <c r="B79" s="21">
        <v>52</v>
      </c>
      <c r="C79" s="22" t="s">
        <v>75</v>
      </c>
      <c r="D79" s="14"/>
      <c r="E79" s="53">
        <v>4435</v>
      </c>
      <c r="F79" s="55">
        <f t="shared" ref="F79:F87" si="9">E79*3.6</f>
        <v>15966</v>
      </c>
      <c r="G79" s="56">
        <f t="shared" si="7"/>
        <v>15646.68</v>
      </c>
      <c r="H79" s="57">
        <f t="shared" si="8"/>
        <v>319.32</v>
      </c>
      <c r="I79" s="26"/>
      <c r="M79" s="20"/>
      <c r="N79" s="20"/>
    </row>
    <row r="80" spans="2:14" s="11" customFormat="1" ht="18" customHeight="1" x14ac:dyDescent="0.2">
      <c r="B80" s="31">
        <v>53</v>
      </c>
      <c r="C80" s="22" t="s">
        <v>56</v>
      </c>
      <c r="D80" s="23"/>
      <c r="E80" s="47">
        <v>1366</v>
      </c>
      <c r="F80" s="55">
        <f t="shared" si="9"/>
        <v>4917.6000000000004</v>
      </c>
      <c r="G80" s="56">
        <f t="shared" si="7"/>
        <v>4819.2480000000005</v>
      </c>
      <c r="H80" s="57">
        <f t="shared" si="8"/>
        <v>98.352000000000004</v>
      </c>
      <c r="I80" s="26"/>
      <c r="M80" s="20"/>
      <c r="N80" s="20"/>
    </row>
    <row r="81" spans="2:16" s="11" customFormat="1" ht="15.75" customHeight="1" x14ac:dyDescent="0.2">
      <c r="B81" s="31">
        <v>54</v>
      </c>
      <c r="C81" s="22" t="s">
        <v>57</v>
      </c>
      <c r="D81" s="58"/>
      <c r="E81" s="47">
        <v>1962</v>
      </c>
      <c r="F81" s="55">
        <f t="shared" si="9"/>
        <v>7063.2</v>
      </c>
      <c r="G81" s="56">
        <f t="shared" si="7"/>
        <v>6921.9359999999997</v>
      </c>
      <c r="H81" s="57">
        <f t="shared" si="8"/>
        <v>141.26400000000001</v>
      </c>
      <c r="I81" s="26"/>
      <c r="M81" s="20"/>
      <c r="N81" s="20"/>
    </row>
    <row r="82" spans="2:16" s="11" customFormat="1" ht="15.75" customHeight="1" x14ac:dyDescent="0.2">
      <c r="B82" s="31">
        <v>55</v>
      </c>
      <c r="C82" s="22" t="s">
        <v>47</v>
      </c>
      <c r="D82" s="58" t="e">
        <f>SUM(D12:D80)</f>
        <v>#REF!</v>
      </c>
      <c r="E82" s="52">
        <v>4031</v>
      </c>
      <c r="F82" s="55">
        <f t="shared" si="9"/>
        <v>14511.6</v>
      </c>
      <c r="G82" s="56">
        <f t="shared" si="7"/>
        <v>14221.368</v>
      </c>
      <c r="H82" s="57">
        <f t="shared" si="8"/>
        <v>290.23200000000003</v>
      </c>
      <c r="I82" s="26"/>
      <c r="M82" s="20"/>
      <c r="N82" s="20"/>
    </row>
    <row r="83" spans="2:16" s="11" customFormat="1" ht="20.25" customHeight="1" x14ac:dyDescent="0.2">
      <c r="B83" s="21">
        <v>56</v>
      </c>
      <c r="C83" s="22" t="s">
        <v>39</v>
      </c>
      <c r="D83" s="14"/>
      <c r="E83" s="53">
        <v>2219</v>
      </c>
      <c r="F83" s="55">
        <f t="shared" si="9"/>
        <v>7988.4000000000005</v>
      </c>
      <c r="G83" s="56">
        <f t="shared" si="7"/>
        <v>7828.6320000000005</v>
      </c>
      <c r="H83" s="57">
        <f t="shared" si="8"/>
        <v>159.768</v>
      </c>
      <c r="I83" s="26"/>
      <c r="M83" s="20"/>
      <c r="N83" s="20"/>
    </row>
    <row r="84" spans="2:16" s="11" customFormat="1" ht="20.25" customHeight="1" x14ac:dyDescent="0.2">
      <c r="B84" s="31">
        <v>57</v>
      </c>
      <c r="C84" s="22" t="s">
        <v>40</v>
      </c>
      <c r="D84" s="14"/>
      <c r="E84" s="51">
        <v>1422</v>
      </c>
      <c r="F84" s="55">
        <f t="shared" si="9"/>
        <v>5119.2</v>
      </c>
      <c r="G84" s="56">
        <f t="shared" si="7"/>
        <v>5016.8159999999998</v>
      </c>
      <c r="H84" s="57">
        <f t="shared" si="8"/>
        <v>102.384</v>
      </c>
      <c r="I84" s="26"/>
      <c r="M84" s="20"/>
      <c r="N84" s="20"/>
    </row>
    <row r="85" spans="2:16" s="11" customFormat="1" ht="20.25" customHeight="1" x14ac:dyDescent="0.2">
      <c r="B85" s="31">
        <v>58</v>
      </c>
      <c r="C85" s="22" t="s">
        <v>41</v>
      </c>
      <c r="D85" s="23"/>
      <c r="E85" s="47">
        <v>1744</v>
      </c>
      <c r="F85" s="55">
        <f t="shared" si="9"/>
        <v>6278.4000000000005</v>
      </c>
      <c r="G85" s="56">
        <f t="shared" si="7"/>
        <v>6152.8320000000003</v>
      </c>
      <c r="H85" s="57">
        <f t="shared" si="8"/>
        <v>125.56800000000001</v>
      </c>
      <c r="I85" s="26"/>
      <c r="M85" s="20"/>
      <c r="N85" s="20"/>
    </row>
    <row r="86" spans="2:16" s="11" customFormat="1" ht="20.25" customHeight="1" x14ac:dyDescent="0.2">
      <c r="B86" s="31">
        <v>59</v>
      </c>
      <c r="C86" s="22" t="s">
        <v>42</v>
      </c>
      <c r="D86" s="14"/>
      <c r="E86" s="51">
        <v>4628</v>
      </c>
      <c r="F86" s="55">
        <f t="shared" si="9"/>
        <v>16660.8</v>
      </c>
      <c r="G86" s="56">
        <f t="shared" si="7"/>
        <v>16327.583999999999</v>
      </c>
      <c r="H86" s="57">
        <f t="shared" si="8"/>
        <v>333.21600000000001</v>
      </c>
      <c r="I86" s="26"/>
      <c r="M86" s="20"/>
      <c r="N86" s="20"/>
    </row>
    <row r="87" spans="2:16" s="11" customFormat="1" ht="18" customHeight="1" x14ac:dyDescent="0.2">
      <c r="B87" s="31">
        <v>60</v>
      </c>
      <c r="C87" s="22" t="s">
        <v>43</v>
      </c>
      <c r="D87" s="14"/>
      <c r="E87" s="51">
        <v>3503</v>
      </c>
      <c r="F87" s="55">
        <f t="shared" si="9"/>
        <v>12610.800000000001</v>
      </c>
      <c r="G87" s="56">
        <f t="shared" si="7"/>
        <v>12358.584000000001</v>
      </c>
      <c r="H87" s="57">
        <f t="shared" si="8"/>
        <v>252.21600000000001</v>
      </c>
      <c r="I87" s="26"/>
      <c r="M87" s="20"/>
      <c r="N87" s="20"/>
    </row>
    <row r="88" spans="2:16" ht="14.25" customHeight="1" x14ac:dyDescent="0.2">
      <c r="B88" s="21"/>
      <c r="C88" s="59"/>
      <c r="D88" s="60"/>
      <c r="E88" s="52">
        <f>SUM(E15:E87)</f>
        <v>206808</v>
      </c>
      <c r="F88" s="57">
        <f>SUM(F15:F87)</f>
        <v>744508.79999999993</v>
      </c>
      <c r="G88" s="56">
        <f t="shared" si="7"/>
        <v>729618.62399999995</v>
      </c>
      <c r="H88" s="57">
        <f t="shared" si="8"/>
        <v>14890.175999999999</v>
      </c>
      <c r="I88" s="5"/>
      <c r="J88" s="3"/>
      <c r="K88" s="4"/>
      <c r="O88" s="8"/>
      <c r="P88" s="8"/>
    </row>
    <row r="89" spans="2:16" ht="68.25" customHeight="1" x14ac:dyDescent="0.25">
      <c r="B89" s="9"/>
      <c r="C89" s="86" t="s">
        <v>164</v>
      </c>
      <c r="D89" s="86"/>
      <c r="E89" s="86"/>
      <c r="F89" s="86"/>
      <c r="G89" s="86"/>
      <c r="H89" s="86"/>
      <c r="I89" s="28"/>
      <c r="J89" s="3"/>
      <c r="K89" s="4"/>
      <c r="O89" s="8"/>
      <c r="P89" s="8"/>
    </row>
    <row r="90" spans="2:16" ht="15" x14ac:dyDescent="0.25">
      <c r="B90" s="9"/>
      <c r="C90" s="6"/>
      <c r="D90" s="5"/>
      <c r="E90" s="5"/>
      <c r="F90" s="5"/>
      <c r="G90" s="5"/>
      <c r="H90" s="5"/>
      <c r="I90" s="5"/>
      <c r="J90" s="3"/>
      <c r="K90" s="4" t="s">
        <v>70</v>
      </c>
      <c r="O90" s="8"/>
      <c r="P90" s="8"/>
    </row>
    <row r="91" spans="2:16" ht="47.25" customHeight="1" x14ac:dyDescent="0.25">
      <c r="B91" s="9"/>
      <c r="C91" s="6" t="s">
        <v>79</v>
      </c>
      <c r="D91" s="5"/>
      <c r="E91" s="7"/>
      <c r="F91" s="7"/>
      <c r="G91" s="5" t="s">
        <v>80</v>
      </c>
      <c r="H91" s="5"/>
      <c r="I91" s="5"/>
      <c r="J91" s="3"/>
      <c r="K91" s="4"/>
      <c r="O91" s="8"/>
      <c r="P91" s="8"/>
    </row>
    <row r="92" spans="2:16" ht="15" x14ac:dyDescent="0.25">
      <c r="B92" s="9"/>
      <c r="C92" s="2"/>
    </row>
    <row r="93" spans="2:16" ht="15" x14ac:dyDescent="0.25">
      <c r="B93" s="9"/>
      <c r="C93" s="2"/>
    </row>
    <row r="94" spans="2:16" ht="82.5" customHeight="1" x14ac:dyDescent="0.2">
      <c r="B94" s="5"/>
      <c r="C94" s="2"/>
    </row>
    <row r="95" spans="2:16" ht="14.25" x14ac:dyDescent="0.2">
      <c r="B95" s="5"/>
      <c r="C95" s="2"/>
    </row>
    <row r="96" spans="2:16" ht="14.25" x14ac:dyDescent="0.2">
      <c r="B96" s="5"/>
      <c r="C96" s="2"/>
      <c r="K96" t="s">
        <v>63</v>
      </c>
    </row>
    <row r="97" spans="2:3" ht="14.25" x14ac:dyDescent="0.2">
      <c r="B97" s="5"/>
      <c r="C97" s="2"/>
    </row>
    <row r="98" spans="2:3" ht="14.25" x14ac:dyDescent="0.2">
      <c r="B98" s="5"/>
      <c r="C98" s="2"/>
    </row>
    <row r="99" spans="2:3" ht="14.25" x14ac:dyDescent="0.2">
      <c r="B99" s="5"/>
      <c r="C99" s="2"/>
    </row>
    <row r="100" spans="2:3" x14ac:dyDescent="0.2">
      <c r="C100" s="2"/>
    </row>
    <row r="101" spans="2:3" x14ac:dyDescent="0.2">
      <c r="C101" s="2"/>
    </row>
    <row r="102" spans="2:3" x14ac:dyDescent="0.2">
      <c r="C102" s="2"/>
    </row>
    <row r="103" spans="2:3" x14ac:dyDescent="0.2">
      <c r="C103" s="2"/>
    </row>
    <row r="104" spans="2:3" x14ac:dyDescent="0.2">
      <c r="C104" s="2"/>
    </row>
    <row r="105" spans="2:3" x14ac:dyDescent="0.2">
      <c r="C105" s="2"/>
    </row>
    <row r="106" spans="2:3" x14ac:dyDescent="0.2">
      <c r="C106" s="2"/>
    </row>
    <row r="107" spans="2:3" x14ac:dyDescent="0.2">
      <c r="C107" s="2"/>
    </row>
    <row r="108" spans="2:3" x14ac:dyDescent="0.2">
      <c r="C108" s="2"/>
    </row>
    <row r="109" spans="2:3" x14ac:dyDescent="0.2">
      <c r="C109" s="2"/>
    </row>
    <row r="110" spans="2:3" x14ac:dyDescent="0.2">
      <c r="C110" s="2"/>
    </row>
    <row r="111" spans="2:3" x14ac:dyDescent="0.2">
      <c r="C111" s="2"/>
    </row>
    <row r="112" spans="2:3" x14ac:dyDescent="0.2">
      <c r="C112" s="2"/>
    </row>
    <row r="113" spans="3:3" x14ac:dyDescent="0.2">
      <c r="C113" s="2"/>
    </row>
    <row r="114" spans="3:3" x14ac:dyDescent="0.2">
      <c r="C114" s="2"/>
    </row>
    <row r="115" spans="3:3" x14ac:dyDescent="0.2">
      <c r="C115" s="2"/>
    </row>
    <row r="116" spans="3:3" x14ac:dyDescent="0.2">
      <c r="C116" s="2"/>
    </row>
    <row r="117" spans="3:3" x14ac:dyDescent="0.2">
      <c r="C117" s="2"/>
    </row>
    <row r="118" spans="3:3" x14ac:dyDescent="0.2">
      <c r="C118" s="2"/>
    </row>
    <row r="119" spans="3:3" x14ac:dyDescent="0.2">
      <c r="C119" s="2"/>
    </row>
    <row r="120" spans="3:3" x14ac:dyDescent="0.2">
      <c r="C120" s="2"/>
    </row>
    <row r="121" spans="3:3" x14ac:dyDescent="0.2">
      <c r="C121" s="2"/>
    </row>
    <row r="122" spans="3:3" x14ac:dyDescent="0.2">
      <c r="C122" s="2"/>
    </row>
    <row r="123" spans="3:3" x14ac:dyDescent="0.2">
      <c r="C123" s="2"/>
    </row>
    <row r="124" spans="3:3" x14ac:dyDescent="0.2">
      <c r="C124" s="2"/>
    </row>
    <row r="125" spans="3:3" x14ac:dyDescent="0.2">
      <c r="C125" s="2"/>
    </row>
    <row r="126" spans="3:3" x14ac:dyDescent="0.2">
      <c r="C126" s="2"/>
    </row>
    <row r="127" spans="3:3" x14ac:dyDescent="0.2">
      <c r="C127" s="2"/>
    </row>
    <row r="128" spans="3:3" x14ac:dyDescent="0.2">
      <c r="C128" s="2"/>
    </row>
    <row r="129" spans="3:3" x14ac:dyDescent="0.2">
      <c r="C129" s="2"/>
    </row>
    <row r="130" spans="3:3" x14ac:dyDescent="0.2">
      <c r="C130" s="2"/>
    </row>
    <row r="131" spans="3:3" x14ac:dyDescent="0.2">
      <c r="C131" s="2"/>
    </row>
    <row r="132" spans="3:3" x14ac:dyDescent="0.2">
      <c r="C132" s="2"/>
    </row>
    <row r="133" spans="3:3" x14ac:dyDescent="0.2">
      <c r="C133" s="2"/>
    </row>
    <row r="134" spans="3:3" x14ac:dyDescent="0.2">
      <c r="C134" s="2"/>
    </row>
    <row r="135" spans="3:3" x14ac:dyDescent="0.2">
      <c r="C135" s="2"/>
    </row>
    <row r="136" spans="3:3" x14ac:dyDescent="0.2">
      <c r="C136" s="2"/>
    </row>
    <row r="137" spans="3:3" x14ac:dyDescent="0.2">
      <c r="C137" s="2"/>
    </row>
    <row r="138" spans="3:3" x14ac:dyDescent="0.2">
      <c r="C138" s="2"/>
    </row>
    <row r="139" spans="3:3" x14ac:dyDescent="0.2">
      <c r="C139" s="2"/>
    </row>
    <row r="140" spans="3:3" x14ac:dyDescent="0.2">
      <c r="C140" s="2"/>
    </row>
    <row r="141" spans="3:3" x14ac:dyDescent="0.2">
      <c r="C141" s="2"/>
    </row>
    <row r="142" spans="3:3" x14ac:dyDescent="0.2">
      <c r="C142" s="2"/>
    </row>
    <row r="143" spans="3:3" x14ac:dyDescent="0.2">
      <c r="C143" s="2"/>
    </row>
    <row r="144" spans="3:3" x14ac:dyDescent="0.2">
      <c r="C144" s="2"/>
    </row>
    <row r="145" spans="3:3" x14ac:dyDescent="0.2">
      <c r="C145" s="2"/>
    </row>
    <row r="146" spans="3:3" x14ac:dyDescent="0.2">
      <c r="C146" s="2"/>
    </row>
    <row r="147" spans="3:3" x14ac:dyDescent="0.2">
      <c r="C147" s="2"/>
    </row>
    <row r="148" spans="3:3" x14ac:dyDescent="0.2">
      <c r="C148" s="2"/>
    </row>
    <row r="149" spans="3:3" x14ac:dyDescent="0.2">
      <c r="C149" s="2"/>
    </row>
    <row r="150" spans="3:3" x14ac:dyDescent="0.2">
      <c r="C150" s="2"/>
    </row>
    <row r="151" spans="3:3" x14ac:dyDescent="0.2">
      <c r="C151" s="2"/>
    </row>
    <row r="152" spans="3:3" x14ac:dyDescent="0.2">
      <c r="C152" s="2"/>
    </row>
    <row r="153" spans="3:3" x14ac:dyDescent="0.2">
      <c r="C153" s="2"/>
    </row>
    <row r="154" spans="3:3" x14ac:dyDescent="0.2">
      <c r="C154" s="2"/>
    </row>
    <row r="155" spans="3:3" x14ac:dyDescent="0.2">
      <c r="C155" s="2"/>
    </row>
    <row r="156" spans="3:3" x14ac:dyDescent="0.2">
      <c r="C156" s="2"/>
    </row>
    <row r="157" spans="3:3" x14ac:dyDescent="0.2">
      <c r="C157" s="2"/>
    </row>
    <row r="158" spans="3:3" x14ac:dyDescent="0.2">
      <c r="C158" s="2"/>
    </row>
    <row r="159" spans="3:3" x14ac:dyDescent="0.2">
      <c r="C159" s="2"/>
    </row>
    <row r="160" spans="3:3" x14ac:dyDescent="0.2">
      <c r="C160" s="2"/>
    </row>
    <row r="161" spans="3:3" x14ac:dyDescent="0.2">
      <c r="C161" s="2"/>
    </row>
    <row r="162" spans="3:3" x14ac:dyDescent="0.2">
      <c r="C162" s="2"/>
    </row>
    <row r="163" spans="3:3" x14ac:dyDescent="0.2">
      <c r="C163" s="2"/>
    </row>
    <row r="164" spans="3:3" x14ac:dyDescent="0.2">
      <c r="C164" s="2"/>
    </row>
    <row r="165" spans="3:3" x14ac:dyDescent="0.2">
      <c r="C165" s="2"/>
    </row>
    <row r="166" spans="3:3" x14ac:dyDescent="0.2">
      <c r="C166" s="2"/>
    </row>
    <row r="167" spans="3:3" x14ac:dyDescent="0.2">
      <c r="C167" s="2"/>
    </row>
    <row r="168" spans="3:3" x14ac:dyDescent="0.2">
      <c r="C168" s="2"/>
    </row>
    <row r="169" spans="3:3" x14ac:dyDescent="0.2">
      <c r="C169" s="2"/>
    </row>
    <row r="170" spans="3:3" x14ac:dyDescent="0.2">
      <c r="C170" s="2"/>
    </row>
    <row r="171" spans="3:3" x14ac:dyDescent="0.2">
      <c r="C171" s="2"/>
    </row>
    <row r="172" spans="3:3" x14ac:dyDescent="0.2">
      <c r="C172" s="2"/>
    </row>
    <row r="173" spans="3:3" x14ac:dyDescent="0.2">
      <c r="C173" s="2"/>
    </row>
    <row r="174" spans="3:3" x14ac:dyDescent="0.2">
      <c r="C174" s="2"/>
    </row>
    <row r="175" spans="3:3" x14ac:dyDescent="0.2">
      <c r="C175" s="2"/>
    </row>
    <row r="176" spans="3:3" x14ac:dyDescent="0.2">
      <c r="C176" s="2"/>
    </row>
    <row r="177" spans="3:3" x14ac:dyDescent="0.2">
      <c r="C177" s="2"/>
    </row>
    <row r="178" spans="3:3" x14ac:dyDescent="0.2">
      <c r="C178" s="2"/>
    </row>
    <row r="179" spans="3:3" x14ac:dyDescent="0.2">
      <c r="C179" s="2"/>
    </row>
    <row r="180" spans="3:3" x14ac:dyDescent="0.2">
      <c r="C180" s="2"/>
    </row>
    <row r="181" spans="3:3" x14ac:dyDescent="0.2">
      <c r="C181" s="2"/>
    </row>
    <row r="182" spans="3:3" x14ac:dyDescent="0.2">
      <c r="C182" s="2"/>
    </row>
    <row r="183" spans="3:3" x14ac:dyDescent="0.2">
      <c r="C183" s="2"/>
    </row>
    <row r="184" spans="3:3" x14ac:dyDescent="0.2">
      <c r="C184" s="2"/>
    </row>
    <row r="185" spans="3:3" x14ac:dyDescent="0.2">
      <c r="C185" s="2"/>
    </row>
    <row r="186" spans="3:3" x14ac:dyDescent="0.2">
      <c r="C186" s="2"/>
    </row>
    <row r="187" spans="3:3" x14ac:dyDescent="0.2">
      <c r="C187" s="2"/>
    </row>
    <row r="188" spans="3:3" x14ac:dyDescent="0.2">
      <c r="C188" s="1"/>
    </row>
    <row r="189" spans="3:3" x14ac:dyDescent="0.2">
      <c r="C189" s="1"/>
    </row>
    <row r="190" spans="3:3" x14ac:dyDescent="0.2">
      <c r="C190" s="1"/>
    </row>
    <row r="191" spans="3:3" x14ac:dyDescent="0.2">
      <c r="C191" s="1"/>
    </row>
    <row r="192" spans="3:3" x14ac:dyDescent="0.2">
      <c r="C192" s="1"/>
    </row>
    <row r="193" spans="3:3" x14ac:dyDescent="0.2">
      <c r="C193" s="1"/>
    </row>
    <row r="194" spans="3:3" x14ac:dyDescent="0.2">
      <c r="C194" s="1"/>
    </row>
    <row r="195" spans="3:3" x14ac:dyDescent="0.2">
      <c r="C195" s="1"/>
    </row>
    <row r="196" spans="3:3" x14ac:dyDescent="0.2">
      <c r="C196" s="1"/>
    </row>
    <row r="197" spans="3:3" x14ac:dyDescent="0.2">
      <c r="C197" s="1"/>
    </row>
    <row r="198" spans="3:3" x14ac:dyDescent="0.2">
      <c r="C198" s="1"/>
    </row>
    <row r="199" spans="3:3" x14ac:dyDescent="0.2">
      <c r="C199" s="1"/>
    </row>
    <row r="200" spans="3:3" x14ac:dyDescent="0.2">
      <c r="C200" s="1"/>
    </row>
    <row r="201" spans="3:3" x14ac:dyDescent="0.2">
      <c r="C201" s="1"/>
    </row>
    <row r="202" spans="3:3" x14ac:dyDescent="0.2">
      <c r="C202" s="1"/>
    </row>
    <row r="203" spans="3:3" x14ac:dyDescent="0.2">
      <c r="C203" s="1"/>
    </row>
    <row r="204" spans="3:3" x14ac:dyDescent="0.2">
      <c r="C204" s="1"/>
    </row>
    <row r="205" spans="3:3" x14ac:dyDescent="0.2">
      <c r="C205" s="1"/>
    </row>
    <row r="206" spans="3:3" x14ac:dyDescent="0.2">
      <c r="C206" s="1"/>
    </row>
    <row r="207" spans="3:3" x14ac:dyDescent="0.2">
      <c r="C207" s="1"/>
    </row>
    <row r="208" spans="3:3" x14ac:dyDescent="0.2">
      <c r="C208" s="1"/>
    </row>
    <row r="209" spans="3:3" x14ac:dyDescent="0.2">
      <c r="C209" s="1"/>
    </row>
    <row r="210" spans="3:3" x14ac:dyDescent="0.2">
      <c r="C210" s="1"/>
    </row>
    <row r="211" spans="3:3" x14ac:dyDescent="0.2">
      <c r="C211" s="1"/>
    </row>
    <row r="212" spans="3:3" x14ac:dyDescent="0.2">
      <c r="C212" s="1"/>
    </row>
    <row r="213" spans="3:3" x14ac:dyDescent="0.2">
      <c r="C213" s="1"/>
    </row>
    <row r="214" spans="3:3" x14ac:dyDescent="0.2">
      <c r="C214" s="1"/>
    </row>
    <row r="215" spans="3:3" x14ac:dyDescent="0.2">
      <c r="C215" s="1"/>
    </row>
    <row r="216" spans="3:3" x14ac:dyDescent="0.2">
      <c r="C216" s="1"/>
    </row>
    <row r="217" spans="3:3" x14ac:dyDescent="0.2">
      <c r="C217" s="1"/>
    </row>
    <row r="218" spans="3:3" x14ac:dyDescent="0.2">
      <c r="C218" s="1"/>
    </row>
    <row r="219" spans="3:3" x14ac:dyDescent="0.2">
      <c r="C219" s="1"/>
    </row>
    <row r="220" spans="3:3" x14ac:dyDescent="0.2">
      <c r="C220" s="1"/>
    </row>
    <row r="221" spans="3:3" x14ac:dyDescent="0.2">
      <c r="C221" s="1"/>
    </row>
    <row r="222" spans="3:3" x14ac:dyDescent="0.2">
      <c r="C222" s="1"/>
    </row>
    <row r="223" spans="3:3" x14ac:dyDescent="0.2">
      <c r="C223" s="1"/>
    </row>
    <row r="224" spans="3:3" x14ac:dyDescent="0.2">
      <c r="C224" s="1"/>
    </row>
    <row r="225" spans="3:3" x14ac:dyDescent="0.2">
      <c r="C225" s="1"/>
    </row>
    <row r="226" spans="3:3" x14ac:dyDescent="0.2">
      <c r="C226" s="1"/>
    </row>
    <row r="227" spans="3:3" x14ac:dyDescent="0.2">
      <c r="C227" s="1"/>
    </row>
    <row r="228" spans="3:3" x14ac:dyDescent="0.2">
      <c r="C228" s="1"/>
    </row>
    <row r="229" spans="3:3" x14ac:dyDescent="0.2">
      <c r="C229" s="1"/>
    </row>
    <row r="230" spans="3:3" x14ac:dyDescent="0.2">
      <c r="C230" s="1"/>
    </row>
    <row r="231" spans="3:3" x14ac:dyDescent="0.2">
      <c r="C231" s="1"/>
    </row>
    <row r="232" spans="3:3" x14ac:dyDescent="0.2">
      <c r="C232" s="1"/>
    </row>
    <row r="233" spans="3:3" x14ac:dyDescent="0.2">
      <c r="C233" s="1"/>
    </row>
    <row r="234" spans="3:3" x14ac:dyDescent="0.2">
      <c r="C234" s="1"/>
    </row>
    <row r="235" spans="3:3" x14ac:dyDescent="0.2">
      <c r="C235" s="1"/>
    </row>
    <row r="236" spans="3:3" x14ac:dyDescent="0.2">
      <c r="C236" s="1"/>
    </row>
    <row r="237" spans="3:3" x14ac:dyDescent="0.2">
      <c r="C237" s="1"/>
    </row>
    <row r="238" spans="3:3" x14ac:dyDescent="0.2">
      <c r="C238" s="1"/>
    </row>
    <row r="239" spans="3:3" x14ac:dyDescent="0.2">
      <c r="C239" s="1"/>
    </row>
    <row r="240" spans="3:3" x14ac:dyDescent="0.2">
      <c r="C240" s="1"/>
    </row>
    <row r="241" spans="3:3" x14ac:dyDescent="0.2">
      <c r="C241" s="1"/>
    </row>
    <row r="242" spans="3:3" x14ac:dyDescent="0.2">
      <c r="C242" s="1"/>
    </row>
    <row r="243" spans="3:3" x14ac:dyDescent="0.2">
      <c r="C243" s="1"/>
    </row>
    <row r="244" spans="3:3" x14ac:dyDescent="0.2">
      <c r="C244" s="1"/>
    </row>
    <row r="245" spans="3:3" x14ac:dyDescent="0.2">
      <c r="C245" s="1"/>
    </row>
    <row r="246" spans="3:3" x14ac:dyDescent="0.2">
      <c r="C246" s="1"/>
    </row>
    <row r="247" spans="3:3" x14ac:dyDescent="0.2">
      <c r="C247" s="1"/>
    </row>
    <row r="248" spans="3:3" x14ac:dyDescent="0.2">
      <c r="C248" s="1"/>
    </row>
    <row r="249" spans="3:3" x14ac:dyDescent="0.2">
      <c r="C249" s="1"/>
    </row>
    <row r="250" spans="3:3" x14ac:dyDescent="0.2">
      <c r="C250" s="1"/>
    </row>
    <row r="251" spans="3:3" x14ac:dyDescent="0.2">
      <c r="C251" s="1"/>
    </row>
    <row r="252" spans="3:3" x14ac:dyDescent="0.2">
      <c r="C252" s="1"/>
    </row>
    <row r="253" spans="3:3" x14ac:dyDescent="0.2">
      <c r="C253" s="1"/>
    </row>
    <row r="254" spans="3:3" x14ac:dyDescent="0.2">
      <c r="C254" s="1"/>
    </row>
    <row r="255" spans="3:3" x14ac:dyDescent="0.2">
      <c r="C255" s="1"/>
    </row>
    <row r="256" spans="3:3" x14ac:dyDescent="0.2">
      <c r="C256" s="1"/>
    </row>
    <row r="257" spans="3:3" x14ac:dyDescent="0.2">
      <c r="C257" s="1"/>
    </row>
    <row r="258" spans="3:3" x14ac:dyDescent="0.2">
      <c r="C258" s="1"/>
    </row>
    <row r="259" spans="3:3" x14ac:dyDescent="0.2">
      <c r="C259" s="1"/>
    </row>
    <row r="260" spans="3:3" x14ac:dyDescent="0.2">
      <c r="C260" s="1"/>
    </row>
    <row r="261" spans="3:3" x14ac:dyDescent="0.2">
      <c r="C261" s="1"/>
    </row>
    <row r="262" spans="3:3" x14ac:dyDescent="0.2">
      <c r="C262" s="1"/>
    </row>
    <row r="263" spans="3:3" x14ac:dyDescent="0.2">
      <c r="C263" s="1"/>
    </row>
    <row r="264" spans="3:3" x14ac:dyDescent="0.2">
      <c r="C264" s="1"/>
    </row>
    <row r="265" spans="3:3" x14ac:dyDescent="0.2">
      <c r="C265" s="1"/>
    </row>
    <row r="266" spans="3:3" x14ac:dyDescent="0.2">
      <c r="C266" s="1"/>
    </row>
    <row r="267" spans="3:3" x14ac:dyDescent="0.2">
      <c r="C267" s="1"/>
    </row>
    <row r="268" spans="3:3" x14ac:dyDescent="0.2">
      <c r="C268" s="1"/>
    </row>
    <row r="269" spans="3:3" x14ac:dyDescent="0.2">
      <c r="C269" s="1"/>
    </row>
    <row r="270" spans="3:3" x14ac:dyDescent="0.2">
      <c r="C270" s="1"/>
    </row>
    <row r="271" spans="3:3" x14ac:dyDescent="0.2">
      <c r="C271" s="1"/>
    </row>
    <row r="272" spans="3:3" x14ac:dyDescent="0.2">
      <c r="C272" s="1"/>
    </row>
    <row r="273" spans="3:3" x14ac:dyDescent="0.2">
      <c r="C273" s="1"/>
    </row>
    <row r="274" spans="3:3" x14ac:dyDescent="0.2">
      <c r="C274" s="1"/>
    </row>
    <row r="275" spans="3:3" x14ac:dyDescent="0.2">
      <c r="C275" s="1"/>
    </row>
    <row r="276" spans="3:3" x14ac:dyDescent="0.2">
      <c r="C276" s="1"/>
    </row>
  </sheetData>
  <sortState ref="C15:F86">
    <sortCondition ref="C15"/>
  </sortState>
  <mergeCells count="2">
    <mergeCell ref="C1:H1"/>
    <mergeCell ref="C89:H89"/>
  </mergeCells>
  <pageMargins left="0" right="0" top="0" bottom="0" header="0.51181102362204722" footer="0.51181102362204722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48576"/>
  <sheetViews>
    <sheetView workbookViewId="0">
      <selection activeCell="C15" sqref="C15"/>
    </sheetView>
  </sheetViews>
  <sheetFormatPr defaultColWidth="3.85546875" defaultRowHeight="14.25" customHeight="1" x14ac:dyDescent="0.2"/>
  <cols>
    <col min="1" max="1" width="6.28515625" style="37" customWidth="1"/>
    <col min="2" max="2" width="39.140625" style="34" customWidth="1"/>
    <col min="3" max="3" width="14.85546875" style="38" customWidth="1"/>
    <col min="4" max="4" width="14.85546875" style="37" customWidth="1"/>
    <col min="5" max="5" width="21.140625" style="69" customWidth="1"/>
    <col min="6" max="6" width="23.28515625" style="37" customWidth="1"/>
    <col min="7" max="7" width="24" style="34" customWidth="1"/>
    <col min="8" max="16384" width="3.85546875" style="34"/>
  </cols>
  <sheetData>
    <row r="2" spans="1:6" ht="43.5" customHeight="1" x14ac:dyDescent="0.25">
      <c r="A2" s="32" t="s">
        <v>64</v>
      </c>
      <c r="B2" s="33" t="s">
        <v>65</v>
      </c>
      <c r="C2" s="39" t="s">
        <v>67</v>
      </c>
      <c r="D2" s="64" t="s">
        <v>68</v>
      </c>
      <c r="E2" s="65" t="s">
        <v>73</v>
      </c>
      <c r="F2" s="66" t="s">
        <v>74</v>
      </c>
    </row>
    <row r="3" spans="1:6" ht="14.25" customHeight="1" x14ac:dyDescent="0.25">
      <c r="A3" s="35">
        <v>1</v>
      </c>
      <c r="B3" s="33" t="s">
        <v>76</v>
      </c>
      <c r="C3" s="40">
        <v>1679</v>
      </c>
      <c r="D3" s="62">
        <f>C3*3.6</f>
        <v>6044.4000000000005</v>
      </c>
      <c r="E3" s="67">
        <f>D3*98/100</f>
        <v>5923.5120000000006</v>
      </c>
      <c r="F3" s="68">
        <f>D3*2/100</f>
        <v>120.88800000000001</v>
      </c>
    </row>
    <row r="4" spans="1:6" ht="14.25" customHeight="1" x14ac:dyDescent="0.25">
      <c r="A4" s="32">
        <v>2</v>
      </c>
      <c r="B4" s="33" t="s">
        <v>78</v>
      </c>
      <c r="C4" s="40">
        <v>1232.5</v>
      </c>
      <c r="D4" s="62">
        <f>C4*3.6</f>
        <v>4437</v>
      </c>
      <c r="E4" s="67">
        <f t="shared" ref="E4:E67" si="0">D4*98/100</f>
        <v>4348.26</v>
      </c>
      <c r="F4" s="68">
        <f t="shared" ref="F4:F67" si="1">D4*2/100</f>
        <v>88.74</v>
      </c>
    </row>
    <row r="5" spans="1:6" ht="14.25" customHeight="1" x14ac:dyDescent="0.25">
      <c r="A5" s="35">
        <v>3</v>
      </c>
      <c r="B5" s="33" t="s">
        <v>3</v>
      </c>
      <c r="C5" s="40">
        <v>980</v>
      </c>
      <c r="D5" s="62">
        <f t="shared" ref="D5:D68" si="2">C5*3.6</f>
        <v>3528</v>
      </c>
      <c r="E5" s="67">
        <f t="shared" si="0"/>
        <v>3457.44</v>
      </c>
      <c r="F5" s="68">
        <f t="shared" si="1"/>
        <v>70.56</v>
      </c>
    </row>
    <row r="6" spans="1:6" ht="14.25" customHeight="1" x14ac:dyDescent="0.25">
      <c r="A6" s="35">
        <v>4</v>
      </c>
      <c r="B6" s="33" t="s">
        <v>4</v>
      </c>
      <c r="C6" s="40">
        <v>2583</v>
      </c>
      <c r="D6" s="62">
        <f t="shared" si="2"/>
        <v>9298.8000000000011</v>
      </c>
      <c r="E6" s="67">
        <f t="shared" si="0"/>
        <v>9112.8240000000005</v>
      </c>
      <c r="F6" s="68">
        <f t="shared" si="1"/>
        <v>185.97600000000003</v>
      </c>
    </row>
    <row r="7" spans="1:6" ht="14.25" customHeight="1" x14ac:dyDescent="0.25">
      <c r="A7" s="32">
        <v>5</v>
      </c>
      <c r="B7" s="36" t="s">
        <v>5</v>
      </c>
      <c r="C7" s="41">
        <v>3498</v>
      </c>
      <c r="D7" s="62">
        <f t="shared" si="2"/>
        <v>12592.800000000001</v>
      </c>
      <c r="E7" s="67">
        <f t="shared" si="0"/>
        <v>12340.944000000001</v>
      </c>
      <c r="F7" s="68">
        <f t="shared" si="1"/>
        <v>251.85600000000002</v>
      </c>
    </row>
    <row r="8" spans="1:6" ht="14.25" customHeight="1" x14ac:dyDescent="0.25">
      <c r="A8" s="35">
        <v>6</v>
      </c>
      <c r="B8" s="33" t="s">
        <v>6</v>
      </c>
      <c r="C8" s="40"/>
      <c r="D8" s="62">
        <f t="shared" si="2"/>
        <v>0</v>
      </c>
      <c r="E8" s="67">
        <f t="shared" si="0"/>
        <v>0</v>
      </c>
      <c r="F8" s="68">
        <f t="shared" si="1"/>
        <v>0</v>
      </c>
    </row>
    <row r="9" spans="1:6" ht="14.25" customHeight="1" x14ac:dyDescent="0.25">
      <c r="A9" s="35">
        <v>7</v>
      </c>
      <c r="B9" s="33" t="s">
        <v>7</v>
      </c>
      <c r="C9" s="40">
        <v>2255</v>
      </c>
      <c r="D9" s="62">
        <f t="shared" si="2"/>
        <v>8118</v>
      </c>
      <c r="E9" s="67">
        <f t="shared" si="0"/>
        <v>7955.64</v>
      </c>
      <c r="F9" s="68">
        <f t="shared" si="1"/>
        <v>162.36000000000001</v>
      </c>
    </row>
    <row r="10" spans="1:6" ht="14.25" customHeight="1" x14ac:dyDescent="0.25">
      <c r="A10" s="35">
        <v>8</v>
      </c>
      <c r="B10" s="33" t="s">
        <v>48</v>
      </c>
      <c r="C10" s="40">
        <v>2708.5</v>
      </c>
      <c r="D10" s="62">
        <f t="shared" si="2"/>
        <v>9750.6</v>
      </c>
      <c r="E10" s="67">
        <f t="shared" si="0"/>
        <v>9555.5879999999997</v>
      </c>
      <c r="F10" s="68">
        <f t="shared" si="1"/>
        <v>195.012</v>
      </c>
    </row>
    <row r="11" spans="1:6" ht="14.25" customHeight="1" x14ac:dyDescent="0.25">
      <c r="A11" s="35">
        <v>9</v>
      </c>
      <c r="B11" s="33" t="s">
        <v>84</v>
      </c>
      <c r="C11" s="40"/>
      <c r="D11" s="62">
        <f t="shared" si="2"/>
        <v>0</v>
      </c>
      <c r="E11" s="67">
        <f t="shared" si="0"/>
        <v>0</v>
      </c>
      <c r="F11" s="68">
        <f t="shared" si="1"/>
        <v>0</v>
      </c>
    </row>
    <row r="12" spans="1:6" ht="14.25" customHeight="1" x14ac:dyDescent="0.25">
      <c r="A12" s="35">
        <v>10</v>
      </c>
      <c r="B12" s="33" t="s">
        <v>13</v>
      </c>
      <c r="C12" s="40">
        <v>1188</v>
      </c>
      <c r="D12" s="62">
        <f t="shared" si="2"/>
        <v>4276.8</v>
      </c>
      <c r="E12" s="67">
        <f t="shared" si="0"/>
        <v>4191.2640000000001</v>
      </c>
      <c r="F12" s="68">
        <f t="shared" si="1"/>
        <v>85.536000000000001</v>
      </c>
    </row>
    <row r="13" spans="1:6" ht="14.25" customHeight="1" x14ac:dyDescent="0.25">
      <c r="A13" s="35">
        <v>11</v>
      </c>
      <c r="B13" s="33" t="s">
        <v>8</v>
      </c>
      <c r="C13" s="41">
        <v>950</v>
      </c>
      <c r="D13" s="62">
        <f t="shared" si="2"/>
        <v>3420</v>
      </c>
      <c r="E13" s="67">
        <f t="shared" si="0"/>
        <v>3351.6</v>
      </c>
      <c r="F13" s="68">
        <f t="shared" si="1"/>
        <v>68.400000000000006</v>
      </c>
    </row>
    <row r="14" spans="1:6" ht="14.25" customHeight="1" x14ac:dyDescent="0.25">
      <c r="A14" s="32">
        <v>12</v>
      </c>
      <c r="B14" s="33" t="s">
        <v>9</v>
      </c>
      <c r="C14" s="42">
        <v>9913</v>
      </c>
      <c r="D14" s="62">
        <f t="shared" si="2"/>
        <v>35686.800000000003</v>
      </c>
      <c r="E14" s="67">
        <f t="shared" si="0"/>
        <v>34973.064000000006</v>
      </c>
      <c r="F14" s="68">
        <f t="shared" si="1"/>
        <v>713.7360000000001</v>
      </c>
    </row>
    <row r="15" spans="1:6" ht="14.25" customHeight="1" x14ac:dyDescent="0.25">
      <c r="A15" s="35">
        <v>13</v>
      </c>
      <c r="B15" s="33" t="s">
        <v>11</v>
      </c>
      <c r="C15" s="43">
        <v>5586</v>
      </c>
      <c r="D15" s="62">
        <f t="shared" si="2"/>
        <v>20109.600000000002</v>
      </c>
      <c r="E15" s="67">
        <f t="shared" si="0"/>
        <v>19707.408000000003</v>
      </c>
      <c r="F15" s="68">
        <f t="shared" si="1"/>
        <v>402.19200000000006</v>
      </c>
    </row>
    <row r="16" spans="1:6" ht="14.25" customHeight="1" x14ac:dyDescent="0.25">
      <c r="A16" s="35">
        <v>14</v>
      </c>
      <c r="B16" s="33" t="s">
        <v>10</v>
      </c>
      <c r="C16" s="40">
        <v>2001.8</v>
      </c>
      <c r="D16" s="62">
        <f t="shared" si="2"/>
        <v>7206.48</v>
      </c>
      <c r="E16" s="67">
        <f t="shared" si="0"/>
        <v>7062.3503999999994</v>
      </c>
      <c r="F16" s="68">
        <f t="shared" si="1"/>
        <v>144.12959999999998</v>
      </c>
    </row>
    <row r="17" spans="1:6" ht="14.25" customHeight="1" x14ac:dyDescent="0.25">
      <c r="A17" s="35">
        <v>15</v>
      </c>
      <c r="B17" s="33" t="s">
        <v>50</v>
      </c>
      <c r="C17" s="40">
        <v>1866</v>
      </c>
      <c r="D17" s="62">
        <f t="shared" si="2"/>
        <v>6717.6</v>
      </c>
      <c r="E17" s="67">
        <f t="shared" si="0"/>
        <v>6583.2480000000005</v>
      </c>
      <c r="F17" s="68">
        <f t="shared" si="1"/>
        <v>134.352</v>
      </c>
    </row>
    <row r="18" spans="1:6" ht="14.25" customHeight="1" x14ac:dyDescent="0.25">
      <c r="A18" s="32">
        <v>16</v>
      </c>
      <c r="B18" s="33" t="s">
        <v>12</v>
      </c>
      <c r="C18" s="40">
        <v>494</v>
      </c>
      <c r="D18" s="62">
        <f t="shared" si="2"/>
        <v>1778.4</v>
      </c>
      <c r="E18" s="67">
        <f t="shared" si="0"/>
        <v>1742.8320000000001</v>
      </c>
      <c r="F18" s="68">
        <f t="shared" si="1"/>
        <v>35.568000000000005</v>
      </c>
    </row>
    <row r="19" spans="1:6" ht="14.25" customHeight="1" x14ac:dyDescent="0.25">
      <c r="A19" s="35">
        <v>17</v>
      </c>
      <c r="B19" s="33" t="s">
        <v>14</v>
      </c>
      <c r="C19" s="40">
        <v>2122</v>
      </c>
      <c r="D19" s="62">
        <f t="shared" si="2"/>
        <v>7639.2</v>
      </c>
      <c r="E19" s="67">
        <f t="shared" si="0"/>
        <v>7486.4160000000002</v>
      </c>
      <c r="F19" s="68">
        <f t="shared" si="1"/>
        <v>152.78399999999999</v>
      </c>
    </row>
    <row r="20" spans="1:6" ht="14.25" customHeight="1" x14ac:dyDescent="0.25">
      <c r="A20" s="32">
        <v>18</v>
      </c>
      <c r="B20" s="33" t="s">
        <v>51</v>
      </c>
      <c r="C20" s="41">
        <v>8339</v>
      </c>
      <c r="D20" s="62">
        <f t="shared" si="2"/>
        <v>30020.400000000001</v>
      </c>
      <c r="E20" s="67">
        <f t="shared" si="0"/>
        <v>29419.992000000002</v>
      </c>
      <c r="F20" s="68">
        <f t="shared" si="1"/>
        <v>600.40800000000002</v>
      </c>
    </row>
    <row r="21" spans="1:6" ht="14.25" customHeight="1" x14ac:dyDescent="0.25">
      <c r="A21" s="35">
        <v>19</v>
      </c>
      <c r="B21" s="33" t="s">
        <v>77</v>
      </c>
      <c r="C21" s="40">
        <v>2324</v>
      </c>
      <c r="D21" s="62">
        <f t="shared" si="2"/>
        <v>8366.4</v>
      </c>
      <c r="E21" s="67">
        <f t="shared" si="0"/>
        <v>8199.0720000000001</v>
      </c>
      <c r="F21" s="68">
        <f t="shared" si="1"/>
        <v>167.328</v>
      </c>
    </row>
    <row r="22" spans="1:6" ht="14.25" customHeight="1" x14ac:dyDescent="0.25">
      <c r="A22" s="35">
        <v>20</v>
      </c>
      <c r="B22" s="33" t="s">
        <v>15</v>
      </c>
      <c r="C22" s="40">
        <v>3320</v>
      </c>
      <c r="D22" s="62">
        <f t="shared" si="2"/>
        <v>11952</v>
      </c>
      <c r="E22" s="67">
        <f t="shared" si="0"/>
        <v>11712.96</v>
      </c>
      <c r="F22" s="68">
        <f t="shared" si="1"/>
        <v>239.04</v>
      </c>
    </row>
    <row r="23" spans="1:6" ht="14.25" customHeight="1" x14ac:dyDescent="0.25">
      <c r="A23" s="35">
        <v>21</v>
      </c>
      <c r="B23" s="33" t="s">
        <v>81</v>
      </c>
      <c r="C23" s="41">
        <v>2817</v>
      </c>
      <c r="D23" s="62">
        <f t="shared" si="2"/>
        <v>10141.200000000001</v>
      </c>
      <c r="E23" s="67">
        <f t="shared" si="0"/>
        <v>9938.3760000000002</v>
      </c>
      <c r="F23" s="68">
        <f t="shared" si="1"/>
        <v>202.82400000000001</v>
      </c>
    </row>
    <row r="24" spans="1:6" ht="14.25" customHeight="1" x14ac:dyDescent="0.25">
      <c r="A24" s="32">
        <v>22</v>
      </c>
      <c r="B24" s="33" t="s">
        <v>16</v>
      </c>
      <c r="C24" s="41"/>
      <c r="D24" s="62">
        <f t="shared" si="2"/>
        <v>0</v>
      </c>
      <c r="E24" s="67">
        <f t="shared" si="0"/>
        <v>0</v>
      </c>
      <c r="F24" s="68">
        <f t="shared" si="1"/>
        <v>0</v>
      </c>
    </row>
    <row r="25" spans="1:6" ht="14.25" customHeight="1" x14ac:dyDescent="0.25">
      <c r="A25" s="32">
        <v>23</v>
      </c>
      <c r="B25" s="33" t="s">
        <v>53</v>
      </c>
      <c r="C25" s="41">
        <v>1160</v>
      </c>
      <c r="D25" s="62">
        <f t="shared" si="2"/>
        <v>4176</v>
      </c>
      <c r="E25" s="67">
        <f t="shared" si="0"/>
        <v>4092.48</v>
      </c>
      <c r="F25" s="68">
        <f t="shared" si="1"/>
        <v>83.52</v>
      </c>
    </row>
    <row r="26" spans="1:6" ht="14.25" customHeight="1" x14ac:dyDescent="0.25">
      <c r="A26" s="35">
        <v>24</v>
      </c>
      <c r="B26" s="33" t="s">
        <v>17</v>
      </c>
      <c r="C26" s="40">
        <v>850</v>
      </c>
      <c r="D26" s="62">
        <f t="shared" si="2"/>
        <v>3060</v>
      </c>
      <c r="E26" s="67">
        <f t="shared" si="0"/>
        <v>2998.8</v>
      </c>
      <c r="F26" s="68">
        <f t="shared" si="1"/>
        <v>61.2</v>
      </c>
    </row>
    <row r="27" spans="1:6" ht="14.25" customHeight="1" x14ac:dyDescent="0.25">
      <c r="A27" s="32">
        <v>25</v>
      </c>
      <c r="B27" s="33" t="s">
        <v>46</v>
      </c>
      <c r="C27" s="44">
        <v>1664</v>
      </c>
      <c r="D27" s="62">
        <f t="shared" si="2"/>
        <v>5990.4000000000005</v>
      </c>
      <c r="E27" s="67">
        <f t="shared" si="0"/>
        <v>5870.5920000000006</v>
      </c>
      <c r="F27" s="68">
        <f t="shared" si="1"/>
        <v>119.80800000000001</v>
      </c>
    </row>
    <row r="28" spans="1:6" ht="14.25" customHeight="1" x14ac:dyDescent="0.25">
      <c r="A28" s="35">
        <v>26</v>
      </c>
      <c r="B28" s="33" t="s">
        <v>19</v>
      </c>
      <c r="C28" s="40">
        <v>4047</v>
      </c>
      <c r="D28" s="62">
        <f t="shared" si="2"/>
        <v>14569.2</v>
      </c>
      <c r="E28" s="67">
        <f t="shared" si="0"/>
        <v>14277.816000000001</v>
      </c>
      <c r="F28" s="68">
        <f t="shared" si="1"/>
        <v>291.38400000000001</v>
      </c>
    </row>
    <row r="29" spans="1:6" ht="14.25" customHeight="1" x14ac:dyDescent="0.25">
      <c r="A29" s="35">
        <v>27</v>
      </c>
      <c r="B29" s="33" t="s">
        <v>18</v>
      </c>
      <c r="C29" s="40">
        <v>1881</v>
      </c>
      <c r="D29" s="62">
        <f t="shared" si="2"/>
        <v>6771.6</v>
      </c>
      <c r="E29" s="67">
        <f t="shared" si="0"/>
        <v>6636.1680000000006</v>
      </c>
      <c r="F29" s="68">
        <f t="shared" si="1"/>
        <v>135.43200000000002</v>
      </c>
    </row>
    <row r="30" spans="1:6" ht="14.25" customHeight="1" x14ac:dyDescent="0.25">
      <c r="A30" s="35">
        <v>28</v>
      </c>
      <c r="B30" s="33" t="s">
        <v>52</v>
      </c>
      <c r="C30" s="40">
        <v>1243</v>
      </c>
      <c r="D30" s="62">
        <f t="shared" si="2"/>
        <v>4474.8</v>
      </c>
      <c r="E30" s="67">
        <f t="shared" si="0"/>
        <v>4385.3040000000001</v>
      </c>
      <c r="F30" s="68">
        <f t="shared" si="1"/>
        <v>89.496000000000009</v>
      </c>
    </row>
    <row r="31" spans="1:6" ht="14.25" customHeight="1" x14ac:dyDescent="0.25">
      <c r="A31" s="35">
        <v>29</v>
      </c>
      <c r="B31" s="33" t="s">
        <v>20</v>
      </c>
      <c r="C31" s="40"/>
      <c r="D31" s="62">
        <f t="shared" si="2"/>
        <v>0</v>
      </c>
      <c r="E31" s="67">
        <f t="shared" si="0"/>
        <v>0</v>
      </c>
      <c r="F31" s="68">
        <f t="shared" si="1"/>
        <v>0</v>
      </c>
    </row>
    <row r="32" spans="1:6" ht="14.25" customHeight="1" x14ac:dyDescent="0.25">
      <c r="A32" s="32">
        <v>30</v>
      </c>
      <c r="B32" s="33" t="s">
        <v>72</v>
      </c>
      <c r="C32" s="41">
        <v>940</v>
      </c>
      <c r="D32" s="62">
        <f t="shared" si="2"/>
        <v>3384</v>
      </c>
      <c r="E32" s="67">
        <f t="shared" si="0"/>
        <v>3316.32</v>
      </c>
      <c r="F32" s="68">
        <f t="shared" si="1"/>
        <v>67.680000000000007</v>
      </c>
    </row>
    <row r="33" spans="1:6" ht="14.25" customHeight="1" x14ac:dyDescent="0.25">
      <c r="A33" s="32">
        <v>31</v>
      </c>
      <c r="B33" s="33" t="s">
        <v>21</v>
      </c>
      <c r="C33" s="40">
        <v>711</v>
      </c>
      <c r="D33" s="62">
        <f t="shared" si="2"/>
        <v>2559.6</v>
      </c>
      <c r="E33" s="67">
        <f t="shared" si="0"/>
        <v>2508.4079999999999</v>
      </c>
      <c r="F33" s="68">
        <f t="shared" si="1"/>
        <v>51.192</v>
      </c>
    </row>
    <row r="34" spans="1:6" ht="14.25" customHeight="1" x14ac:dyDescent="0.25">
      <c r="A34" s="35">
        <v>32</v>
      </c>
      <c r="B34" s="33" t="s">
        <v>23</v>
      </c>
      <c r="C34" s="40">
        <v>4471.8</v>
      </c>
      <c r="D34" s="62">
        <f t="shared" si="2"/>
        <v>16098.480000000001</v>
      </c>
      <c r="E34" s="67">
        <f t="shared" si="0"/>
        <v>15776.510400000001</v>
      </c>
      <c r="F34" s="68">
        <f t="shared" si="1"/>
        <v>321.96960000000001</v>
      </c>
    </row>
    <row r="35" spans="1:6" ht="14.25" customHeight="1" x14ac:dyDescent="0.25">
      <c r="A35" s="35">
        <v>33</v>
      </c>
      <c r="B35" s="33" t="s">
        <v>24</v>
      </c>
      <c r="C35" s="41">
        <v>1476</v>
      </c>
      <c r="D35" s="62">
        <f t="shared" si="2"/>
        <v>5313.6</v>
      </c>
      <c r="E35" s="67">
        <f t="shared" si="0"/>
        <v>5207.3280000000004</v>
      </c>
      <c r="F35" s="68">
        <f t="shared" si="1"/>
        <v>106.27200000000001</v>
      </c>
    </row>
    <row r="36" spans="1:6" ht="14.25" customHeight="1" x14ac:dyDescent="0.25">
      <c r="A36" s="35">
        <v>34</v>
      </c>
      <c r="B36" s="33" t="s">
        <v>86</v>
      </c>
      <c r="C36" s="41">
        <v>991</v>
      </c>
      <c r="D36" s="62">
        <f t="shared" si="2"/>
        <v>3567.6</v>
      </c>
      <c r="E36" s="67">
        <f t="shared" si="0"/>
        <v>3496.248</v>
      </c>
      <c r="F36" s="68">
        <f t="shared" si="1"/>
        <v>71.352000000000004</v>
      </c>
    </row>
    <row r="37" spans="1:6" ht="14.25" customHeight="1" x14ac:dyDescent="0.25">
      <c r="A37" s="32">
        <v>35</v>
      </c>
      <c r="B37" s="33" t="s">
        <v>49</v>
      </c>
      <c r="C37" s="41">
        <v>4477</v>
      </c>
      <c r="D37" s="62">
        <f t="shared" si="2"/>
        <v>16117.2</v>
      </c>
      <c r="E37" s="67">
        <f t="shared" si="0"/>
        <v>15794.856000000002</v>
      </c>
      <c r="F37" s="68">
        <f t="shared" si="1"/>
        <v>322.34399999999999</v>
      </c>
    </row>
    <row r="38" spans="1:6" ht="14.25" customHeight="1" x14ac:dyDescent="0.25">
      <c r="A38" s="35">
        <v>36</v>
      </c>
      <c r="B38" s="33" t="s">
        <v>27</v>
      </c>
      <c r="C38" s="40">
        <v>1747</v>
      </c>
      <c r="D38" s="62">
        <f t="shared" si="2"/>
        <v>6289.2</v>
      </c>
      <c r="E38" s="67">
        <f t="shared" si="0"/>
        <v>6163.4160000000002</v>
      </c>
      <c r="F38" s="68">
        <f t="shared" si="1"/>
        <v>125.78399999999999</v>
      </c>
    </row>
    <row r="39" spans="1:6" ht="14.25" customHeight="1" x14ac:dyDescent="0.25">
      <c r="A39" s="35">
        <v>37</v>
      </c>
      <c r="B39" s="33" t="s">
        <v>82</v>
      </c>
      <c r="C39" s="41"/>
      <c r="D39" s="62">
        <f t="shared" si="2"/>
        <v>0</v>
      </c>
      <c r="E39" s="67">
        <f t="shared" si="0"/>
        <v>0</v>
      </c>
      <c r="F39" s="68">
        <f t="shared" si="1"/>
        <v>0</v>
      </c>
    </row>
    <row r="40" spans="1:6" ht="14.25" customHeight="1" x14ac:dyDescent="0.25">
      <c r="A40" s="35">
        <v>38</v>
      </c>
      <c r="B40" s="33" t="s">
        <v>26</v>
      </c>
      <c r="C40" s="40">
        <v>3250</v>
      </c>
      <c r="D40" s="62">
        <f t="shared" si="2"/>
        <v>11700</v>
      </c>
      <c r="E40" s="67">
        <f t="shared" si="0"/>
        <v>11466</v>
      </c>
      <c r="F40" s="68">
        <f t="shared" si="1"/>
        <v>234</v>
      </c>
    </row>
    <row r="41" spans="1:6" ht="14.25" customHeight="1" x14ac:dyDescent="0.25">
      <c r="A41" s="32">
        <v>39</v>
      </c>
      <c r="B41" s="33" t="s">
        <v>54</v>
      </c>
      <c r="C41" s="41">
        <v>30274.5</v>
      </c>
      <c r="D41" s="62">
        <f t="shared" si="2"/>
        <v>108988.2</v>
      </c>
      <c r="E41" s="67">
        <f t="shared" si="0"/>
        <v>106808.436</v>
      </c>
      <c r="F41" s="68">
        <f t="shared" si="1"/>
        <v>2179.7640000000001</v>
      </c>
    </row>
    <row r="42" spans="1:6" ht="14.25" customHeight="1" x14ac:dyDescent="0.25">
      <c r="A42" s="35">
        <v>40</v>
      </c>
      <c r="B42" s="33" t="s">
        <v>28</v>
      </c>
      <c r="C42" s="43">
        <v>1721</v>
      </c>
      <c r="D42" s="62">
        <f t="shared" si="2"/>
        <v>6195.6</v>
      </c>
      <c r="E42" s="67">
        <f t="shared" si="0"/>
        <v>6071.6880000000001</v>
      </c>
      <c r="F42" s="68">
        <f t="shared" si="1"/>
        <v>123.91200000000001</v>
      </c>
    </row>
    <row r="43" spans="1:6" ht="14.25" customHeight="1" x14ac:dyDescent="0.25">
      <c r="A43" s="32">
        <v>42</v>
      </c>
      <c r="B43" s="33" t="s">
        <v>22</v>
      </c>
      <c r="C43" s="41"/>
      <c r="D43" s="62">
        <f t="shared" si="2"/>
        <v>0</v>
      </c>
      <c r="E43" s="67">
        <f t="shared" si="0"/>
        <v>0</v>
      </c>
      <c r="F43" s="68">
        <f t="shared" si="1"/>
        <v>0</v>
      </c>
    </row>
    <row r="44" spans="1:6" ht="14.25" customHeight="1" x14ac:dyDescent="0.25">
      <c r="A44" s="32">
        <v>43</v>
      </c>
      <c r="B44" s="33" t="s">
        <v>69</v>
      </c>
      <c r="C44" s="41"/>
      <c r="D44" s="62">
        <f t="shared" si="2"/>
        <v>0</v>
      </c>
      <c r="E44" s="67">
        <f t="shared" si="0"/>
        <v>0</v>
      </c>
      <c r="F44" s="68">
        <f t="shared" si="1"/>
        <v>0</v>
      </c>
    </row>
    <row r="45" spans="1:6" ht="14.25" customHeight="1" x14ac:dyDescent="0.25">
      <c r="A45" s="32">
        <v>1</v>
      </c>
      <c r="B45" s="33" t="s">
        <v>24</v>
      </c>
      <c r="C45" s="41"/>
      <c r="D45" s="62">
        <f t="shared" si="2"/>
        <v>0</v>
      </c>
      <c r="E45" s="67">
        <f t="shared" si="0"/>
        <v>0</v>
      </c>
      <c r="F45" s="68">
        <f t="shared" si="1"/>
        <v>0</v>
      </c>
    </row>
    <row r="46" spans="1:6" ht="14.25" customHeight="1" x14ac:dyDescent="0.25">
      <c r="A46" s="32">
        <v>1</v>
      </c>
      <c r="B46" s="33" t="s">
        <v>49</v>
      </c>
      <c r="C46" s="41"/>
      <c r="D46" s="62">
        <f t="shared" si="2"/>
        <v>0</v>
      </c>
      <c r="E46" s="67">
        <f t="shared" si="0"/>
        <v>0</v>
      </c>
      <c r="F46" s="68">
        <f t="shared" si="1"/>
        <v>0</v>
      </c>
    </row>
    <row r="47" spans="1:6" ht="14.25" customHeight="1" x14ac:dyDescent="0.25">
      <c r="A47" s="32">
        <v>1</v>
      </c>
      <c r="B47" s="33" t="s">
        <v>66</v>
      </c>
      <c r="C47" s="41"/>
      <c r="D47" s="62">
        <f t="shared" si="2"/>
        <v>0</v>
      </c>
      <c r="E47" s="67">
        <f t="shared" si="0"/>
        <v>0</v>
      </c>
      <c r="F47" s="68">
        <f t="shared" si="1"/>
        <v>0</v>
      </c>
    </row>
    <row r="48" spans="1:6" ht="14.25" customHeight="1" x14ac:dyDescent="0.25">
      <c r="A48" s="32">
        <v>1</v>
      </c>
      <c r="B48" s="33" t="s">
        <v>27</v>
      </c>
      <c r="C48" s="41"/>
      <c r="D48" s="62">
        <f t="shared" si="2"/>
        <v>0</v>
      </c>
      <c r="E48" s="67">
        <f t="shared" si="0"/>
        <v>0</v>
      </c>
      <c r="F48" s="68">
        <f t="shared" si="1"/>
        <v>0</v>
      </c>
    </row>
    <row r="49" spans="1:6" ht="14.25" customHeight="1" x14ac:dyDescent="0.25">
      <c r="A49" s="32">
        <v>1</v>
      </c>
      <c r="B49" s="33" t="s">
        <v>45</v>
      </c>
      <c r="C49" s="41"/>
      <c r="D49" s="62">
        <f t="shared" si="2"/>
        <v>0</v>
      </c>
      <c r="E49" s="67">
        <f t="shared" si="0"/>
        <v>0</v>
      </c>
      <c r="F49" s="68">
        <f t="shared" si="1"/>
        <v>0</v>
      </c>
    </row>
    <row r="50" spans="1:6" ht="14.25" customHeight="1" x14ac:dyDescent="0.25">
      <c r="A50" s="32">
        <v>1</v>
      </c>
      <c r="B50" s="33" t="s">
        <v>25</v>
      </c>
      <c r="C50" s="41"/>
      <c r="D50" s="62">
        <f t="shared" si="2"/>
        <v>0</v>
      </c>
      <c r="E50" s="67">
        <f t="shared" si="0"/>
        <v>0</v>
      </c>
      <c r="F50" s="68">
        <f t="shared" si="1"/>
        <v>0</v>
      </c>
    </row>
    <row r="51" spans="1:6" ht="14.25" customHeight="1" x14ac:dyDescent="0.25">
      <c r="A51" s="32">
        <v>1</v>
      </c>
      <c r="B51" s="33" t="s">
        <v>29</v>
      </c>
      <c r="C51" s="41"/>
      <c r="D51" s="62">
        <f t="shared" si="2"/>
        <v>0</v>
      </c>
      <c r="E51" s="67">
        <f t="shared" si="0"/>
        <v>0</v>
      </c>
      <c r="F51" s="68">
        <f t="shared" si="1"/>
        <v>0</v>
      </c>
    </row>
    <row r="52" spans="1:6" ht="14.25" customHeight="1" x14ac:dyDescent="0.25">
      <c r="A52" s="32">
        <v>1</v>
      </c>
      <c r="B52" s="33" t="s">
        <v>54</v>
      </c>
      <c r="C52" s="41"/>
      <c r="D52" s="62">
        <f t="shared" si="2"/>
        <v>0</v>
      </c>
      <c r="E52" s="67">
        <f t="shared" si="0"/>
        <v>0</v>
      </c>
      <c r="F52" s="68">
        <f t="shared" si="1"/>
        <v>0</v>
      </c>
    </row>
    <row r="53" spans="1:6" ht="14.25" customHeight="1" x14ac:dyDescent="0.25">
      <c r="A53" s="32">
        <v>41</v>
      </c>
      <c r="B53" s="33" t="s">
        <v>29</v>
      </c>
      <c r="C53" s="41">
        <v>25395</v>
      </c>
      <c r="D53" s="62">
        <f t="shared" si="2"/>
        <v>91422</v>
      </c>
      <c r="E53" s="67">
        <f t="shared" si="0"/>
        <v>89593.56</v>
      </c>
      <c r="F53" s="68">
        <f t="shared" si="1"/>
        <v>1828.44</v>
      </c>
    </row>
    <row r="54" spans="1:6" ht="14.25" customHeight="1" x14ac:dyDescent="0.25">
      <c r="A54" s="35">
        <v>42</v>
      </c>
      <c r="B54" s="33" t="s">
        <v>31</v>
      </c>
      <c r="C54" s="41">
        <v>1080</v>
      </c>
      <c r="D54" s="62">
        <f t="shared" si="2"/>
        <v>3888</v>
      </c>
      <c r="E54" s="67">
        <f t="shared" si="0"/>
        <v>3810.24</v>
      </c>
      <c r="F54" s="68">
        <f t="shared" si="1"/>
        <v>77.760000000000005</v>
      </c>
    </row>
    <row r="55" spans="1:6" ht="14.25" customHeight="1" x14ac:dyDescent="0.25">
      <c r="A55" s="32"/>
      <c r="B55" s="33" t="s">
        <v>71</v>
      </c>
      <c r="C55" s="41"/>
      <c r="D55" s="62">
        <f t="shared" si="2"/>
        <v>0</v>
      </c>
      <c r="E55" s="67">
        <f t="shared" si="0"/>
        <v>0</v>
      </c>
      <c r="F55" s="68">
        <f t="shared" si="1"/>
        <v>0</v>
      </c>
    </row>
    <row r="56" spans="1:6" ht="14.25" customHeight="1" x14ac:dyDescent="0.25">
      <c r="A56" s="32">
        <v>45</v>
      </c>
      <c r="B56" s="33" t="s">
        <v>33</v>
      </c>
      <c r="C56" s="41"/>
      <c r="D56" s="62">
        <f t="shared" si="2"/>
        <v>0</v>
      </c>
      <c r="E56" s="67">
        <f t="shared" si="0"/>
        <v>0</v>
      </c>
      <c r="F56" s="68">
        <f t="shared" si="1"/>
        <v>0</v>
      </c>
    </row>
    <row r="57" spans="1:6" ht="14.25" customHeight="1" x14ac:dyDescent="0.25">
      <c r="A57" s="32">
        <v>1</v>
      </c>
      <c r="B57" s="33" t="s">
        <v>37</v>
      </c>
      <c r="C57" s="41"/>
      <c r="D57" s="62">
        <f t="shared" si="2"/>
        <v>0</v>
      </c>
      <c r="E57" s="67">
        <f t="shared" si="0"/>
        <v>0</v>
      </c>
      <c r="F57" s="68">
        <f t="shared" si="1"/>
        <v>0</v>
      </c>
    </row>
    <row r="58" spans="1:6" ht="14.25" customHeight="1" x14ac:dyDescent="0.25">
      <c r="A58" s="32">
        <v>43</v>
      </c>
      <c r="B58" s="33" t="s">
        <v>30</v>
      </c>
      <c r="C58" s="44">
        <v>1204</v>
      </c>
      <c r="D58" s="62">
        <f t="shared" si="2"/>
        <v>4334.4000000000005</v>
      </c>
      <c r="E58" s="67">
        <f t="shared" si="0"/>
        <v>4247.7120000000004</v>
      </c>
      <c r="F58" s="68">
        <f t="shared" si="1"/>
        <v>86.688000000000017</v>
      </c>
    </row>
    <row r="59" spans="1:6" ht="14.25" customHeight="1" x14ac:dyDescent="0.25">
      <c r="A59" s="35">
        <v>44</v>
      </c>
      <c r="B59" s="33" t="s">
        <v>32</v>
      </c>
      <c r="C59" s="40">
        <v>1442.5</v>
      </c>
      <c r="D59" s="62">
        <f t="shared" si="2"/>
        <v>5193</v>
      </c>
      <c r="E59" s="67">
        <f t="shared" si="0"/>
        <v>5089.1400000000003</v>
      </c>
      <c r="F59" s="68">
        <f t="shared" si="1"/>
        <v>103.86</v>
      </c>
    </row>
    <row r="60" spans="1:6" ht="14.25" customHeight="1" x14ac:dyDescent="0.25">
      <c r="A60" s="32">
        <v>45</v>
      </c>
      <c r="B60" s="33" t="s">
        <v>34</v>
      </c>
      <c r="C60" s="41">
        <v>2979.5</v>
      </c>
      <c r="D60" s="62">
        <f t="shared" si="2"/>
        <v>10726.2</v>
      </c>
      <c r="E60" s="67">
        <f t="shared" si="0"/>
        <v>10511.676000000001</v>
      </c>
      <c r="F60" s="68">
        <f t="shared" si="1"/>
        <v>214.524</v>
      </c>
    </row>
    <row r="61" spans="1:6" ht="14.25" customHeight="1" x14ac:dyDescent="0.25">
      <c r="A61" s="35">
        <v>46</v>
      </c>
      <c r="B61" s="33" t="s">
        <v>35</v>
      </c>
      <c r="C61" s="40">
        <v>2010</v>
      </c>
      <c r="D61" s="62">
        <f t="shared" si="2"/>
        <v>7236</v>
      </c>
      <c r="E61" s="67">
        <f t="shared" si="0"/>
        <v>7091.28</v>
      </c>
      <c r="F61" s="68">
        <f t="shared" si="1"/>
        <v>144.72</v>
      </c>
    </row>
    <row r="62" spans="1:6" ht="14.25" customHeight="1" x14ac:dyDescent="0.25">
      <c r="A62" s="35">
        <v>47</v>
      </c>
      <c r="B62" s="33" t="s">
        <v>83</v>
      </c>
      <c r="C62" s="40">
        <v>0</v>
      </c>
      <c r="D62" s="62">
        <f t="shared" si="2"/>
        <v>0</v>
      </c>
      <c r="E62" s="67">
        <f t="shared" si="0"/>
        <v>0</v>
      </c>
      <c r="F62" s="68">
        <f t="shared" si="1"/>
        <v>0</v>
      </c>
    </row>
    <row r="63" spans="1:6" ht="14.25" customHeight="1" x14ac:dyDescent="0.25">
      <c r="A63" s="35">
        <v>48</v>
      </c>
      <c r="B63" s="33" t="s">
        <v>55</v>
      </c>
      <c r="C63" s="40">
        <v>2476</v>
      </c>
      <c r="D63" s="62">
        <f t="shared" si="2"/>
        <v>8913.6</v>
      </c>
      <c r="E63" s="67">
        <f t="shared" si="0"/>
        <v>8735.3280000000013</v>
      </c>
      <c r="F63" s="68">
        <f t="shared" si="1"/>
        <v>178.27200000000002</v>
      </c>
    </row>
    <row r="64" spans="1:6" ht="14.25" customHeight="1" x14ac:dyDescent="0.25">
      <c r="A64" s="35">
        <v>49</v>
      </c>
      <c r="B64" s="33" t="s">
        <v>33</v>
      </c>
      <c r="C64" s="40">
        <v>8211</v>
      </c>
      <c r="D64" s="62">
        <f t="shared" si="2"/>
        <v>29559.600000000002</v>
      </c>
      <c r="E64" s="67">
        <f t="shared" si="0"/>
        <v>28968.408000000003</v>
      </c>
      <c r="F64" s="68">
        <f t="shared" si="1"/>
        <v>591.19200000000001</v>
      </c>
    </row>
    <row r="65" spans="1:6" ht="14.25" customHeight="1" x14ac:dyDescent="0.25">
      <c r="A65" s="35">
        <v>50</v>
      </c>
      <c r="B65" s="33" t="s">
        <v>36</v>
      </c>
      <c r="C65" s="40">
        <v>2258</v>
      </c>
      <c r="D65" s="62">
        <f t="shared" si="2"/>
        <v>8128.8</v>
      </c>
      <c r="E65" s="67">
        <f t="shared" si="0"/>
        <v>7966.2240000000002</v>
      </c>
      <c r="F65" s="68">
        <f t="shared" si="1"/>
        <v>162.57599999999999</v>
      </c>
    </row>
    <row r="66" spans="1:6" ht="14.25" customHeight="1" x14ac:dyDescent="0.25">
      <c r="A66" s="35">
        <v>51</v>
      </c>
      <c r="B66" s="33" t="s">
        <v>87</v>
      </c>
      <c r="C66" s="40">
        <v>2070</v>
      </c>
      <c r="D66" s="62">
        <f t="shared" si="2"/>
        <v>7452</v>
      </c>
      <c r="E66" s="67">
        <f t="shared" si="0"/>
        <v>7302.96</v>
      </c>
      <c r="F66" s="68">
        <f t="shared" si="1"/>
        <v>149.04</v>
      </c>
    </row>
    <row r="67" spans="1:6" ht="14.25" customHeight="1" x14ac:dyDescent="0.25">
      <c r="A67" s="35">
        <v>52</v>
      </c>
      <c r="B67" s="33" t="s">
        <v>37</v>
      </c>
      <c r="C67" s="40">
        <v>5225.5</v>
      </c>
      <c r="D67" s="62">
        <f t="shared" si="2"/>
        <v>18811.8</v>
      </c>
      <c r="E67" s="67">
        <f t="shared" si="0"/>
        <v>18435.563999999998</v>
      </c>
      <c r="F67" s="68">
        <f t="shared" si="1"/>
        <v>376.23599999999999</v>
      </c>
    </row>
    <row r="68" spans="1:6" ht="14.25" customHeight="1" x14ac:dyDescent="0.25">
      <c r="A68" s="32">
        <v>53</v>
      </c>
      <c r="B68" s="33" t="s">
        <v>38</v>
      </c>
      <c r="C68" s="40">
        <v>1121</v>
      </c>
      <c r="D68" s="62">
        <f t="shared" si="2"/>
        <v>4035.6</v>
      </c>
      <c r="E68" s="67">
        <f t="shared" ref="E68:E78" si="3">D68*98/100</f>
        <v>3954.8879999999999</v>
      </c>
      <c r="F68" s="68">
        <f t="shared" ref="F68:F78" si="4">D68*2/100</f>
        <v>80.712000000000003</v>
      </c>
    </row>
    <row r="69" spans="1:6" ht="14.25" customHeight="1" x14ac:dyDescent="0.25">
      <c r="A69" s="32">
        <v>54</v>
      </c>
      <c r="B69" s="33" t="s">
        <v>75</v>
      </c>
      <c r="C69" s="46">
        <v>4435</v>
      </c>
      <c r="D69" s="62">
        <f t="shared" ref="D69:D77" si="5">C69*3.6</f>
        <v>15966</v>
      </c>
      <c r="E69" s="67">
        <f t="shared" si="3"/>
        <v>15646.68</v>
      </c>
      <c r="F69" s="68">
        <f t="shared" si="4"/>
        <v>319.32</v>
      </c>
    </row>
    <row r="70" spans="1:6" ht="14.25" customHeight="1" x14ac:dyDescent="0.25">
      <c r="A70" s="35">
        <v>55</v>
      </c>
      <c r="B70" s="33" t="s">
        <v>56</v>
      </c>
      <c r="C70" s="40">
        <v>1366</v>
      </c>
      <c r="D70" s="62">
        <f t="shared" si="5"/>
        <v>4917.6000000000004</v>
      </c>
      <c r="E70" s="67">
        <f t="shared" si="3"/>
        <v>4819.2480000000005</v>
      </c>
      <c r="F70" s="68">
        <f t="shared" si="4"/>
        <v>98.352000000000004</v>
      </c>
    </row>
    <row r="71" spans="1:6" ht="14.25" customHeight="1" x14ac:dyDescent="0.25">
      <c r="A71" s="35">
        <v>56</v>
      </c>
      <c r="B71" s="33" t="s">
        <v>57</v>
      </c>
      <c r="C71" s="40"/>
      <c r="D71" s="62">
        <f t="shared" si="5"/>
        <v>0</v>
      </c>
      <c r="E71" s="67">
        <f t="shared" si="3"/>
        <v>0</v>
      </c>
      <c r="F71" s="68">
        <f t="shared" si="4"/>
        <v>0</v>
      </c>
    </row>
    <row r="72" spans="1:6" ht="14.25" customHeight="1" x14ac:dyDescent="0.25">
      <c r="A72" s="35">
        <v>57</v>
      </c>
      <c r="B72" s="33" t="s">
        <v>47</v>
      </c>
      <c r="C72" s="45">
        <v>4031</v>
      </c>
      <c r="D72" s="62">
        <f t="shared" si="5"/>
        <v>14511.6</v>
      </c>
      <c r="E72" s="67">
        <f t="shared" si="3"/>
        <v>14221.368</v>
      </c>
      <c r="F72" s="68">
        <f t="shared" si="4"/>
        <v>290.23200000000003</v>
      </c>
    </row>
    <row r="73" spans="1:6" ht="14.25" customHeight="1" x14ac:dyDescent="0.25">
      <c r="A73" s="32">
        <v>58</v>
      </c>
      <c r="B73" s="33" t="s">
        <v>39</v>
      </c>
      <c r="C73" s="46">
        <v>2219</v>
      </c>
      <c r="D73" s="62">
        <f t="shared" si="5"/>
        <v>7988.4000000000005</v>
      </c>
      <c r="E73" s="67">
        <f t="shared" si="3"/>
        <v>7828.6320000000005</v>
      </c>
      <c r="F73" s="68">
        <f t="shared" si="4"/>
        <v>159.768</v>
      </c>
    </row>
    <row r="74" spans="1:6" ht="14.25" customHeight="1" x14ac:dyDescent="0.25">
      <c r="A74" s="35">
        <v>59</v>
      </c>
      <c r="B74" s="33" t="s">
        <v>40</v>
      </c>
      <c r="C74" s="44">
        <v>1422</v>
      </c>
      <c r="D74" s="62">
        <f t="shared" si="5"/>
        <v>5119.2</v>
      </c>
      <c r="E74" s="67">
        <f t="shared" si="3"/>
        <v>5016.8159999999998</v>
      </c>
      <c r="F74" s="68">
        <f t="shared" si="4"/>
        <v>102.384</v>
      </c>
    </row>
    <row r="75" spans="1:6" ht="14.25" customHeight="1" x14ac:dyDescent="0.25">
      <c r="A75" s="35">
        <v>60</v>
      </c>
      <c r="B75" s="33" t="s">
        <v>41</v>
      </c>
      <c r="C75" s="40">
        <v>1744</v>
      </c>
      <c r="D75" s="62">
        <f t="shared" si="5"/>
        <v>6278.4000000000005</v>
      </c>
      <c r="E75" s="67">
        <f t="shared" si="3"/>
        <v>6152.8320000000003</v>
      </c>
      <c r="F75" s="68">
        <f t="shared" si="4"/>
        <v>125.56800000000001</v>
      </c>
    </row>
    <row r="76" spans="1:6" ht="14.25" customHeight="1" x14ac:dyDescent="0.25">
      <c r="A76" s="35">
        <v>61</v>
      </c>
      <c r="B76" s="33" t="s">
        <v>42</v>
      </c>
      <c r="C76" s="44">
        <v>4628</v>
      </c>
      <c r="D76" s="62">
        <f t="shared" si="5"/>
        <v>16660.8</v>
      </c>
      <c r="E76" s="67">
        <f t="shared" si="3"/>
        <v>16327.583999999999</v>
      </c>
      <c r="F76" s="68">
        <f t="shared" si="4"/>
        <v>333.21600000000001</v>
      </c>
    </row>
    <row r="77" spans="1:6" ht="14.25" customHeight="1" x14ac:dyDescent="0.25">
      <c r="A77" s="35">
        <v>62</v>
      </c>
      <c r="B77" s="33" t="s">
        <v>43</v>
      </c>
      <c r="C77" s="44">
        <v>3503</v>
      </c>
      <c r="D77" s="62">
        <f t="shared" si="5"/>
        <v>12610.800000000001</v>
      </c>
      <c r="E77" s="67">
        <f t="shared" si="3"/>
        <v>12358.584000000001</v>
      </c>
      <c r="F77" s="68">
        <f t="shared" si="4"/>
        <v>252.21600000000001</v>
      </c>
    </row>
    <row r="78" spans="1:6" ht="14.25" customHeight="1" x14ac:dyDescent="0.2">
      <c r="A78" s="62"/>
      <c r="B78" s="61"/>
      <c r="C78" s="63">
        <f>SUM(C3:C77)</f>
        <v>195581.6</v>
      </c>
      <c r="D78" s="68">
        <f>SUM(D3:D77)</f>
        <v>704093.76</v>
      </c>
      <c r="E78" s="67">
        <f t="shared" si="3"/>
        <v>690011.8848</v>
      </c>
      <c r="F78" s="68">
        <f t="shared" si="4"/>
        <v>14081.8752</v>
      </c>
    </row>
    <row r="1048576" spans="3:3" ht="14.25" customHeight="1" x14ac:dyDescent="0.2">
      <c r="C1048576" s="38">
        <f>SUM(C1:C1048575)</f>
        <v>391163.2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workbookViewId="0">
      <selection activeCell="D20" sqref="D20"/>
    </sheetView>
  </sheetViews>
  <sheetFormatPr defaultRowHeight="15" x14ac:dyDescent="0.25"/>
  <cols>
    <col min="1" max="1" width="4.5703125" style="72" customWidth="1"/>
    <col min="2" max="2" width="26" style="72" customWidth="1"/>
    <col min="3" max="3" width="9.140625" style="73" customWidth="1"/>
    <col min="4" max="4" width="9.140625" style="73"/>
    <col min="5" max="16384" width="9.140625" style="72"/>
  </cols>
  <sheetData>
    <row r="1" spans="1:4" x14ac:dyDescent="0.25">
      <c r="A1" s="87" t="s">
        <v>138</v>
      </c>
      <c r="B1" s="88"/>
      <c r="C1" s="88"/>
      <c r="D1" s="88"/>
    </row>
    <row r="2" spans="1:4" ht="59.25" customHeight="1" x14ac:dyDescent="0.25">
      <c r="A2" s="88"/>
      <c r="B2" s="88"/>
      <c r="C2" s="88"/>
      <c r="D2" s="88"/>
    </row>
    <row r="3" spans="1:4" ht="30" x14ac:dyDescent="0.25">
      <c r="A3" s="74" t="s">
        <v>64</v>
      </c>
      <c r="B3" s="74" t="s">
        <v>88</v>
      </c>
      <c r="C3" s="75" t="s">
        <v>89</v>
      </c>
      <c r="D3" s="75" t="s">
        <v>90</v>
      </c>
    </row>
    <row r="4" spans="1:4" x14ac:dyDescent="0.25">
      <c r="A4" s="74">
        <v>1</v>
      </c>
      <c r="B4" s="74" t="s">
        <v>91</v>
      </c>
      <c r="C4" s="75">
        <v>985</v>
      </c>
      <c r="D4" s="75">
        <v>1085</v>
      </c>
    </row>
    <row r="5" spans="1:4" x14ac:dyDescent="0.25">
      <c r="A5" s="74">
        <v>2</v>
      </c>
      <c r="B5" s="74" t="s">
        <v>92</v>
      </c>
      <c r="C5" s="75">
        <v>941</v>
      </c>
      <c r="D5" s="75">
        <v>738</v>
      </c>
    </row>
    <row r="6" spans="1:4" x14ac:dyDescent="0.25">
      <c r="A6" s="74">
        <v>3</v>
      </c>
      <c r="B6" s="74" t="s">
        <v>93</v>
      </c>
      <c r="C6" s="75">
        <v>1101</v>
      </c>
      <c r="D6" s="75">
        <v>1021</v>
      </c>
    </row>
    <row r="7" spans="1:4" x14ac:dyDescent="0.25">
      <c r="A7" s="74">
        <v>4</v>
      </c>
      <c r="B7" s="74" t="s">
        <v>94</v>
      </c>
      <c r="C7" s="75">
        <v>1100</v>
      </c>
      <c r="D7" s="75">
        <v>1224</v>
      </c>
    </row>
    <row r="8" spans="1:4" x14ac:dyDescent="0.25">
      <c r="A8" s="74">
        <v>5</v>
      </c>
      <c r="B8" s="74" t="s">
        <v>95</v>
      </c>
      <c r="C8" s="75">
        <v>1513</v>
      </c>
      <c r="D8" s="75">
        <v>1304</v>
      </c>
    </row>
    <row r="9" spans="1:4" x14ac:dyDescent="0.25">
      <c r="A9" s="74">
        <v>6</v>
      </c>
      <c r="B9" s="74" t="s">
        <v>96</v>
      </c>
      <c r="C9" s="75">
        <v>530</v>
      </c>
      <c r="D9" s="75">
        <v>320</v>
      </c>
    </row>
    <row r="10" spans="1:4" x14ac:dyDescent="0.25">
      <c r="A10" s="74">
        <v>7</v>
      </c>
      <c r="B10" s="74" t="s">
        <v>97</v>
      </c>
      <c r="C10" s="75">
        <v>1090</v>
      </c>
      <c r="D10" s="75">
        <v>791</v>
      </c>
    </row>
    <row r="11" spans="1:4" x14ac:dyDescent="0.25">
      <c r="A11" s="74">
        <v>8</v>
      </c>
      <c r="B11" s="74" t="s">
        <v>98</v>
      </c>
      <c r="C11" s="75">
        <v>755</v>
      </c>
      <c r="D11" s="75">
        <v>581</v>
      </c>
    </row>
    <row r="12" spans="1:4" x14ac:dyDescent="0.25">
      <c r="A12" s="74">
        <v>9</v>
      </c>
      <c r="B12" s="74" t="s">
        <v>99</v>
      </c>
      <c r="C12" s="75">
        <v>1021</v>
      </c>
      <c r="D12" s="75">
        <v>860</v>
      </c>
    </row>
    <row r="13" spans="1:4" x14ac:dyDescent="0.25">
      <c r="A13" s="74">
        <v>10</v>
      </c>
      <c r="B13" s="74" t="s">
        <v>100</v>
      </c>
      <c r="C13" s="75">
        <v>898</v>
      </c>
      <c r="D13" s="75">
        <v>849</v>
      </c>
    </row>
    <row r="14" spans="1:4" x14ac:dyDescent="0.25">
      <c r="A14" s="74">
        <v>11</v>
      </c>
      <c r="B14" s="74" t="s">
        <v>101</v>
      </c>
      <c r="C14" s="75">
        <v>1266</v>
      </c>
      <c r="D14" s="75">
        <v>1058</v>
      </c>
    </row>
    <row r="15" spans="1:4" x14ac:dyDescent="0.25">
      <c r="A15" s="74">
        <v>12</v>
      </c>
      <c r="B15" s="74" t="s">
        <v>102</v>
      </c>
      <c r="C15" s="75">
        <v>814</v>
      </c>
      <c r="D15" s="75">
        <v>907</v>
      </c>
    </row>
    <row r="16" spans="1:4" x14ac:dyDescent="0.25">
      <c r="A16" s="74">
        <v>13</v>
      </c>
      <c r="B16" s="74" t="s">
        <v>103</v>
      </c>
      <c r="C16" s="75">
        <v>567</v>
      </c>
      <c r="D16" s="75">
        <v>513</v>
      </c>
    </row>
    <row r="17" spans="1:4" x14ac:dyDescent="0.25">
      <c r="A17" s="74">
        <v>14</v>
      </c>
      <c r="B17" s="74" t="s">
        <v>104</v>
      </c>
      <c r="C17" s="75">
        <v>710</v>
      </c>
      <c r="D17" s="75">
        <v>732.5</v>
      </c>
    </row>
    <row r="18" spans="1:4" x14ac:dyDescent="0.25">
      <c r="A18" s="74">
        <v>15</v>
      </c>
      <c r="B18" s="74" t="s">
        <v>105</v>
      </c>
      <c r="C18" s="75">
        <v>1240</v>
      </c>
      <c r="D18" s="75">
        <v>770</v>
      </c>
    </row>
    <row r="19" spans="1:4" x14ac:dyDescent="0.25">
      <c r="A19" s="74">
        <v>16</v>
      </c>
      <c r="B19" s="74" t="s">
        <v>106</v>
      </c>
      <c r="C19" s="75">
        <v>1011</v>
      </c>
      <c r="D19" s="75">
        <v>1465</v>
      </c>
    </row>
    <row r="20" spans="1:4" x14ac:dyDescent="0.25">
      <c r="A20" s="74">
        <v>17</v>
      </c>
      <c r="B20" s="74" t="s">
        <v>107</v>
      </c>
      <c r="C20" s="75">
        <v>29</v>
      </c>
      <c r="D20" s="75">
        <v>331</v>
      </c>
    </row>
    <row r="21" spans="1:4" x14ac:dyDescent="0.25">
      <c r="A21" s="74">
        <v>18</v>
      </c>
      <c r="B21" s="74" t="s">
        <v>108</v>
      </c>
      <c r="C21" s="75">
        <v>4079</v>
      </c>
      <c r="D21" s="75">
        <v>7132</v>
      </c>
    </row>
    <row r="22" spans="1:4" x14ac:dyDescent="0.25">
      <c r="A22" s="74">
        <v>19</v>
      </c>
      <c r="B22" s="74" t="s">
        <v>109</v>
      </c>
      <c r="C22" s="75">
        <v>2520</v>
      </c>
      <c r="D22" s="75">
        <v>2705.5</v>
      </c>
    </row>
    <row r="23" spans="1:4" x14ac:dyDescent="0.25">
      <c r="A23" s="74">
        <v>20</v>
      </c>
      <c r="B23" s="74" t="s">
        <v>110</v>
      </c>
      <c r="C23" s="75">
        <v>1237</v>
      </c>
      <c r="D23" s="75">
        <v>1021</v>
      </c>
    </row>
    <row r="24" spans="1:4" x14ac:dyDescent="0.25">
      <c r="A24" s="76">
        <v>21</v>
      </c>
      <c r="B24" s="74" t="s">
        <v>111</v>
      </c>
      <c r="C24" s="75">
        <v>603</v>
      </c>
      <c r="D24" s="75">
        <v>518</v>
      </c>
    </row>
    <row r="25" spans="1:4" x14ac:dyDescent="0.25">
      <c r="A25" s="76">
        <v>22</v>
      </c>
      <c r="B25" s="74" t="s">
        <v>112</v>
      </c>
      <c r="C25" s="75">
        <v>2154</v>
      </c>
      <c r="D25" s="75">
        <v>1877</v>
      </c>
    </row>
    <row r="26" spans="1:4" x14ac:dyDescent="0.25">
      <c r="A26" s="76">
        <v>23</v>
      </c>
      <c r="B26" s="74" t="s">
        <v>113</v>
      </c>
      <c r="C26" s="75">
        <v>734.4</v>
      </c>
      <c r="D26" s="75">
        <v>688</v>
      </c>
    </row>
    <row r="27" spans="1:4" x14ac:dyDescent="0.25">
      <c r="A27" s="76">
        <v>24</v>
      </c>
      <c r="B27" s="74" t="s">
        <v>114</v>
      </c>
      <c r="C27" s="75">
        <v>929</v>
      </c>
      <c r="D27" s="75">
        <v>815</v>
      </c>
    </row>
    <row r="28" spans="1:4" x14ac:dyDescent="0.25">
      <c r="A28" s="76">
        <v>25</v>
      </c>
      <c r="B28" s="74" t="s">
        <v>115</v>
      </c>
      <c r="C28" s="75">
        <v>316</v>
      </c>
      <c r="D28" s="75">
        <v>664</v>
      </c>
    </row>
    <row r="29" spans="1:4" x14ac:dyDescent="0.25">
      <c r="A29" s="76">
        <v>26</v>
      </c>
      <c r="B29" s="74" t="s">
        <v>116</v>
      </c>
      <c r="C29" s="75">
        <v>1306</v>
      </c>
      <c r="D29" s="75">
        <v>1277</v>
      </c>
    </row>
    <row r="30" spans="1:4" x14ac:dyDescent="0.25">
      <c r="A30" s="76">
        <v>27</v>
      </c>
      <c r="B30" s="74" t="s">
        <v>117</v>
      </c>
      <c r="C30" s="75">
        <v>3044</v>
      </c>
      <c r="D30" s="75">
        <v>2687</v>
      </c>
    </row>
    <row r="31" spans="1:4" x14ac:dyDescent="0.25">
      <c r="A31" s="76">
        <v>28</v>
      </c>
      <c r="B31" s="74" t="s">
        <v>118</v>
      </c>
      <c r="C31" s="75">
        <v>1255</v>
      </c>
      <c r="D31" s="75">
        <v>1000</v>
      </c>
    </row>
    <row r="32" spans="1:4" x14ac:dyDescent="0.25">
      <c r="A32" s="76">
        <v>29</v>
      </c>
      <c r="B32" s="74" t="s">
        <v>119</v>
      </c>
      <c r="C32" s="75">
        <v>1500</v>
      </c>
      <c r="D32" s="75">
        <v>1208.5</v>
      </c>
    </row>
    <row r="33" spans="1:4" x14ac:dyDescent="0.25">
      <c r="A33" s="76">
        <v>30</v>
      </c>
      <c r="B33" s="74" t="s">
        <v>120</v>
      </c>
      <c r="C33" s="75">
        <v>520.5</v>
      </c>
      <c r="D33" s="75">
        <v>994.7</v>
      </c>
    </row>
    <row r="34" spans="1:4" x14ac:dyDescent="0.25">
      <c r="A34" s="76">
        <v>31</v>
      </c>
      <c r="B34" s="74" t="s">
        <v>121</v>
      </c>
      <c r="C34" s="75">
        <v>390</v>
      </c>
      <c r="D34" s="75">
        <v>560</v>
      </c>
    </row>
    <row r="35" spans="1:4" x14ac:dyDescent="0.25">
      <c r="A35" s="76">
        <v>32</v>
      </c>
      <c r="B35" s="74" t="s">
        <v>122</v>
      </c>
      <c r="C35" s="75">
        <v>523</v>
      </c>
      <c r="D35" s="75">
        <v>665</v>
      </c>
    </row>
    <row r="36" spans="1:4" x14ac:dyDescent="0.25">
      <c r="A36" s="76">
        <v>33</v>
      </c>
      <c r="B36" s="74" t="s">
        <v>123</v>
      </c>
      <c r="C36" s="75">
        <v>2887</v>
      </c>
      <c r="D36" s="75">
        <v>2699</v>
      </c>
    </row>
    <row r="37" spans="1:4" x14ac:dyDescent="0.25">
      <c r="A37" s="76">
        <v>34</v>
      </c>
      <c r="B37" s="74" t="s">
        <v>124</v>
      </c>
      <c r="C37" s="75">
        <v>1003.6</v>
      </c>
      <c r="D37" s="75">
        <v>998.2</v>
      </c>
    </row>
    <row r="38" spans="1:4" x14ac:dyDescent="0.25">
      <c r="A38" s="76">
        <v>35</v>
      </c>
      <c r="B38" s="74" t="s">
        <v>125</v>
      </c>
      <c r="C38" s="75">
        <v>827.2</v>
      </c>
      <c r="D38" s="75">
        <v>1039</v>
      </c>
    </row>
    <row r="39" spans="1:4" x14ac:dyDescent="0.25">
      <c r="A39" s="76">
        <v>36</v>
      </c>
      <c r="B39" s="74" t="s">
        <v>126</v>
      </c>
      <c r="C39" s="75">
        <v>1600</v>
      </c>
      <c r="D39" s="75">
        <v>1720</v>
      </c>
    </row>
    <row r="40" spans="1:4" x14ac:dyDescent="0.25">
      <c r="A40" s="76">
        <v>37</v>
      </c>
      <c r="B40" s="74" t="s">
        <v>127</v>
      </c>
      <c r="C40" s="75">
        <v>1980</v>
      </c>
      <c r="D40" s="75">
        <v>2067</v>
      </c>
    </row>
    <row r="41" spans="1:4" x14ac:dyDescent="0.25">
      <c r="A41" s="76">
        <v>38</v>
      </c>
      <c r="B41" s="74" t="s">
        <v>128</v>
      </c>
      <c r="C41" s="75">
        <v>600</v>
      </c>
      <c r="D41" s="75">
        <v>643.29999999999995</v>
      </c>
    </row>
    <row r="42" spans="1:4" x14ac:dyDescent="0.25">
      <c r="A42" s="76">
        <v>39</v>
      </c>
      <c r="B42" s="74" t="s">
        <v>129</v>
      </c>
      <c r="C42" s="75">
        <v>2124.8000000000002</v>
      </c>
      <c r="D42" s="75">
        <v>2347</v>
      </c>
    </row>
    <row r="43" spans="1:4" x14ac:dyDescent="0.25">
      <c r="A43" s="76">
        <v>40</v>
      </c>
      <c r="B43" s="74" t="s">
        <v>130</v>
      </c>
      <c r="C43" s="75">
        <v>447</v>
      </c>
      <c r="D43" s="75">
        <v>544</v>
      </c>
    </row>
    <row r="44" spans="1:4" x14ac:dyDescent="0.25">
      <c r="A44" s="76">
        <v>41</v>
      </c>
      <c r="B44" s="74" t="s">
        <v>131</v>
      </c>
      <c r="C44" s="75">
        <v>1750</v>
      </c>
      <c r="D44" s="75">
        <v>1506</v>
      </c>
    </row>
    <row r="45" spans="1:4" x14ac:dyDescent="0.25">
      <c r="A45" s="76">
        <v>42</v>
      </c>
      <c r="B45" s="74" t="s">
        <v>132</v>
      </c>
      <c r="C45" s="75">
        <v>690</v>
      </c>
      <c r="D45" s="75">
        <v>676</v>
      </c>
    </row>
    <row r="46" spans="1:4" x14ac:dyDescent="0.25">
      <c r="A46" s="76">
        <v>43</v>
      </c>
      <c r="B46" s="74" t="s">
        <v>133</v>
      </c>
      <c r="C46" s="75">
        <v>1016</v>
      </c>
      <c r="D46" s="75">
        <v>946</v>
      </c>
    </row>
    <row r="47" spans="1:4" x14ac:dyDescent="0.25">
      <c r="A47" s="76">
        <v>44</v>
      </c>
      <c r="B47" s="74" t="s">
        <v>134</v>
      </c>
      <c r="C47" s="75">
        <v>2362</v>
      </c>
      <c r="D47" s="75">
        <v>2266</v>
      </c>
    </row>
    <row r="48" spans="1:4" x14ac:dyDescent="0.25">
      <c r="A48" s="76">
        <v>45</v>
      </c>
      <c r="B48" s="74" t="s">
        <v>135</v>
      </c>
      <c r="C48" s="75">
        <v>1600</v>
      </c>
      <c r="D48" s="75">
        <v>1903</v>
      </c>
    </row>
    <row r="49" spans="1:4" x14ac:dyDescent="0.25">
      <c r="A49" s="76">
        <v>46</v>
      </c>
      <c r="B49" s="74" t="s">
        <v>136</v>
      </c>
      <c r="C49" s="75">
        <v>708</v>
      </c>
      <c r="D49" s="75">
        <v>768</v>
      </c>
    </row>
    <row r="50" spans="1:4" ht="15.75" customHeight="1" x14ac:dyDescent="0.25">
      <c r="A50" s="89" t="s">
        <v>139</v>
      </c>
      <c r="B50" s="90"/>
      <c r="C50" s="83">
        <f>SUM(C4:C49)</f>
        <v>56277.5</v>
      </c>
      <c r="D50" s="83">
        <f>SUM(D4:D49)</f>
        <v>58484.7</v>
      </c>
    </row>
    <row r="52" spans="1:4" x14ac:dyDescent="0.25">
      <c r="B52" s="70" t="s">
        <v>137</v>
      </c>
    </row>
  </sheetData>
  <mergeCells count="2">
    <mergeCell ref="A1:D2"/>
    <mergeCell ref="A50:B50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D16" sqref="D16"/>
    </sheetView>
  </sheetViews>
  <sheetFormatPr defaultRowHeight="12.75" x14ac:dyDescent="0.2"/>
  <cols>
    <col min="1" max="1" width="5" style="71" customWidth="1"/>
    <col min="2" max="2" width="26.42578125" style="71" customWidth="1"/>
    <col min="3" max="4" width="9.140625" style="79"/>
    <col min="5" max="16384" width="9.140625" style="71"/>
  </cols>
  <sheetData>
    <row r="1" spans="1:4" x14ac:dyDescent="0.2">
      <c r="A1" s="93" t="s">
        <v>162</v>
      </c>
      <c r="B1" s="94"/>
      <c r="C1" s="94"/>
      <c r="D1" s="94"/>
    </row>
    <row r="2" spans="1:4" ht="48" customHeight="1" x14ac:dyDescent="0.2">
      <c r="A2" s="95"/>
      <c r="B2" s="95"/>
      <c r="C2" s="95"/>
      <c r="D2" s="95"/>
    </row>
    <row r="3" spans="1:4" ht="31.5" x14ac:dyDescent="0.2">
      <c r="A3" s="77" t="s">
        <v>64</v>
      </c>
      <c r="B3" s="77" t="s">
        <v>88</v>
      </c>
      <c r="C3" s="66" t="s">
        <v>89</v>
      </c>
      <c r="D3" s="66" t="s">
        <v>90</v>
      </c>
    </row>
    <row r="4" spans="1:4" ht="15.75" x14ac:dyDescent="0.2">
      <c r="A4" s="77">
        <v>1</v>
      </c>
      <c r="B4" s="77" t="s">
        <v>140</v>
      </c>
      <c r="C4" s="66">
        <v>688.5</v>
      </c>
      <c r="D4" s="66">
        <v>544</v>
      </c>
    </row>
    <row r="5" spans="1:4" ht="15.75" x14ac:dyDescent="0.2">
      <c r="A5" s="77">
        <v>2</v>
      </c>
      <c r="B5" s="77" t="s">
        <v>141</v>
      </c>
      <c r="C5" s="66">
        <v>1620</v>
      </c>
      <c r="D5" s="66">
        <v>1878</v>
      </c>
    </row>
    <row r="6" spans="1:4" ht="15.75" x14ac:dyDescent="0.2">
      <c r="A6" s="77">
        <v>3</v>
      </c>
      <c r="B6" s="77" t="s">
        <v>142</v>
      </c>
      <c r="C6" s="78">
        <v>5003</v>
      </c>
      <c r="D6" s="78">
        <v>4910</v>
      </c>
    </row>
    <row r="7" spans="1:4" ht="15.75" x14ac:dyDescent="0.2">
      <c r="A7" s="77">
        <v>4</v>
      </c>
      <c r="B7" s="77" t="s">
        <v>143</v>
      </c>
      <c r="C7" s="66">
        <v>264</v>
      </c>
      <c r="D7" s="66">
        <v>230</v>
      </c>
    </row>
    <row r="8" spans="1:4" ht="15.75" x14ac:dyDescent="0.2">
      <c r="A8" s="77">
        <v>5</v>
      </c>
      <c r="B8" s="77" t="s">
        <v>144</v>
      </c>
      <c r="C8" s="78">
        <v>4306</v>
      </c>
      <c r="D8" s="78">
        <v>4033</v>
      </c>
    </row>
    <row r="9" spans="1:4" ht="15.75" x14ac:dyDescent="0.2">
      <c r="A9" s="77">
        <v>6</v>
      </c>
      <c r="B9" s="77" t="s">
        <v>145</v>
      </c>
      <c r="C9" s="66">
        <v>722</v>
      </c>
      <c r="D9" s="66">
        <v>760</v>
      </c>
    </row>
    <row r="10" spans="1:4" ht="15.75" x14ac:dyDescent="0.2">
      <c r="A10" s="77">
        <v>7</v>
      </c>
      <c r="B10" s="77" t="s">
        <v>146</v>
      </c>
      <c r="C10" s="66">
        <v>314</v>
      </c>
      <c r="D10" s="66">
        <v>360</v>
      </c>
    </row>
    <row r="11" spans="1:4" ht="15.75" x14ac:dyDescent="0.2">
      <c r="A11" s="77">
        <v>8</v>
      </c>
      <c r="B11" s="77" t="s">
        <v>147</v>
      </c>
      <c r="C11" s="66">
        <v>550</v>
      </c>
      <c r="D11" s="66">
        <v>610</v>
      </c>
    </row>
    <row r="12" spans="1:4" ht="15.75" x14ac:dyDescent="0.2">
      <c r="A12" s="77">
        <v>9</v>
      </c>
      <c r="B12" s="77" t="s">
        <v>148</v>
      </c>
      <c r="C12" s="66">
        <v>1664</v>
      </c>
      <c r="D12" s="66">
        <v>0</v>
      </c>
    </row>
    <row r="13" spans="1:4" ht="15.75" x14ac:dyDescent="0.2">
      <c r="A13" s="77">
        <v>10</v>
      </c>
      <c r="B13" s="77" t="s">
        <v>149</v>
      </c>
      <c r="C13" s="66">
        <v>468</v>
      </c>
      <c r="D13" s="66">
        <v>472</v>
      </c>
    </row>
    <row r="14" spans="1:4" ht="15.75" x14ac:dyDescent="0.2">
      <c r="A14" s="77">
        <v>11</v>
      </c>
      <c r="B14" s="77" t="s">
        <v>150</v>
      </c>
      <c r="C14" s="66">
        <v>395</v>
      </c>
      <c r="D14" s="66">
        <v>316</v>
      </c>
    </row>
    <row r="15" spans="1:4" ht="15.75" x14ac:dyDescent="0.2">
      <c r="A15" s="77">
        <v>12</v>
      </c>
      <c r="B15" s="77" t="s">
        <v>151</v>
      </c>
      <c r="C15" s="66">
        <v>2333</v>
      </c>
      <c r="D15" s="66">
        <v>2141</v>
      </c>
    </row>
    <row r="16" spans="1:4" ht="15.75" x14ac:dyDescent="0.2">
      <c r="A16" s="77">
        <v>13</v>
      </c>
      <c r="B16" s="77" t="s">
        <v>152</v>
      </c>
      <c r="C16" s="66">
        <v>227</v>
      </c>
      <c r="D16" s="66">
        <v>184</v>
      </c>
    </row>
    <row r="17" spans="1:5" ht="15.75" x14ac:dyDescent="0.2">
      <c r="A17" s="77">
        <v>14</v>
      </c>
      <c r="B17" s="77" t="s">
        <v>153</v>
      </c>
      <c r="C17" s="78">
        <v>16383</v>
      </c>
      <c r="D17" s="66" t="s">
        <v>154</v>
      </c>
    </row>
    <row r="18" spans="1:5" ht="15.75" x14ac:dyDescent="0.2">
      <c r="A18" s="77">
        <v>15</v>
      </c>
      <c r="B18" s="77" t="s">
        <v>155</v>
      </c>
      <c r="C18" s="78">
        <v>16383</v>
      </c>
      <c r="D18" s="78">
        <v>9012</v>
      </c>
    </row>
    <row r="19" spans="1:5" ht="15.75" x14ac:dyDescent="0.2">
      <c r="A19" s="77">
        <v>16</v>
      </c>
      <c r="B19" s="77" t="s">
        <v>156</v>
      </c>
      <c r="C19" s="66">
        <v>631.5</v>
      </c>
      <c r="D19" s="66">
        <v>572.5</v>
      </c>
    </row>
    <row r="20" spans="1:5" ht="15.75" x14ac:dyDescent="0.2">
      <c r="A20" s="77">
        <v>17</v>
      </c>
      <c r="B20" s="77" t="s">
        <v>157</v>
      </c>
      <c r="C20" s="66">
        <v>1447</v>
      </c>
      <c r="D20" s="66">
        <v>1532.5</v>
      </c>
    </row>
    <row r="21" spans="1:5" ht="15.75" x14ac:dyDescent="0.2">
      <c r="A21" s="77">
        <v>18</v>
      </c>
      <c r="B21" s="77" t="s">
        <v>158</v>
      </c>
      <c r="C21" s="66">
        <v>265</v>
      </c>
      <c r="D21" s="66">
        <v>357</v>
      </c>
    </row>
    <row r="22" spans="1:5" ht="15.75" x14ac:dyDescent="0.2">
      <c r="A22" s="77">
        <v>19</v>
      </c>
      <c r="B22" s="77" t="s">
        <v>159</v>
      </c>
      <c r="C22" s="78">
        <v>2200</v>
      </c>
      <c r="D22" s="66" t="s">
        <v>160</v>
      </c>
    </row>
    <row r="23" spans="1:5" ht="15.75" x14ac:dyDescent="0.2">
      <c r="A23" s="77">
        <v>20</v>
      </c>
      <c r="B23" s="77" t="s">
        <v>161</v>
      </c>
      <c r="C23" s="66">
        <v>1120</v>
      </c>
      <c r="D23" s="66">
        <v>1099</v>
      </c>
    </row>
    <row r="24" spans="1:5" ht="18.75" customHeight="1" x14ac:dyDescent="0.2">
      <c r="A24" s="91" t="s">
        <v>139</v>
      </c>
      <c r="B24" s="92"/>
      <c r="C24" s="82">
        <f>SUM(C4:C23)</f>
        <v>56984</v>
      </c>
      <c r="D24" s="82">
        <f>SUM(D4:D23)</f>
        <v>29011</v>
      </c>
    </row>
    <row r="26" spans="1:5" ht="15.75" x14ac:dyDescent="0.25">
      <c r="A26" s="80"/>
    </row>
    <row r="27" spans="1:5" ht="15.75" x14ac:dyDescent="0.25">
      <c r="A27" s="96" t="s">
        <v>163</v>
      </c>
      <c r="B27" s="96"/>
      <c r="C27" s="96"/>
      <c r="D27" s="96"/>
      <c r="E27" s="81"/>
    </row>
  </sheetData>
  <mergeCells count="3">
    <mergeCell ref="A24:B24"/>
    <mergeCell ref="A1:D2"/>
    <mergeCell ref="A27:D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2024 3й отбор</vt:lpstr>
      <vt:lpstr>Лист2</vt:lpstr>
      <vt:lpstr>ведомость сппк лесной </vt:lpstr>
      <vt:lpstr>ведомость трикоз 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bar_3</dc:creator>
  <cp:lastModifiedBy>user</cp:lastModifiedBy>
  <cp:lastPrinted>2023-10-19T06:22:32Z</cp:lastPrinted>
  <dcterms:created xsi:type="dcterms:W3CDTF">2017-05-25T07:09:12Z</dcterms:created>
  <dcterms:modified xsi:type="dcterms:W3CDTF">2024-08-13T04:51:54Z</dcterms:modified>
</cp:coreProperties>
</file>